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440" windowHeight="12525" activeTab="0"/>
  </bookViews>
  <sheets>
    <sheet name="ΣΕΥΠ" sheetId="1" r:id="rId1"/>
  </sheets>
  <definedNames>
    <definedName name="_xlnm._FilterDatabase" localSheetId="0" hidden="1">'ΣΕΥΠ'!$A$3:$AE$3</definedName>
    <definedName name="_xlnm.Print_Area" localSheetId="0">'ΣΕΥΠ'!$C$1:$AE$51</definedName>
    <definedName name="_xlnm.Print_Titles" localSheetId="0">'ΣΕΥΠ'!$1:$3</definedName>
  </definedNames>
  <calcPr fullCalcOnLoad="1"/>
</workbook>
</file>

<file path=xl/sharedStrings.xml><?xml version="1.0" encoding="utf-8"?>
<sst xmlns="http://schemas.openxmlformats.org/spreadsheetml/2006/main" count="193" uniqueCount="116">
  <si>
    <t>Α/Α</t>
  </si>
  <si>
    <t>Α.Μ.</t>
  </si>
  <si>
    <t>ΤΜΗΜΑ</t>
  </si>
  <si>
    <t>ΕΞΑΜΗΝΟ</t>
  </si>
  <si>
    <t>ΑΡ. ΠΡΩΤ. ΑΙΤΗΣΗΣ/ΗΜΕΡΟΜΗΝΙΑ</t>
  </si>
  <si>
    <t>ΒΕΒΑΙΩΣΗ ΣΠΟΥΔΩΝ</t>
  </si>
  <si>
    <t>ΕΚΚΑΘΑΡΙΣΤΙΚΟ ΣΗΜΕΙΩΜΑ ΤΟΥ ΤΡΕΧΟΝΤΟΣ ΕΤΟΥΣ (2015) ή Ε1 ΣΕ ΠΕΡΙΠΤΩΣΗ ΠΟΥ ΔΕΝ ΥΠΑΡΧΕΙ ΤΟ ΕΚΚΑΘ. ΓΙΑ ΤΟ ΟΙΚ.ΕΙΣΟΔΗΜΑ ΤΩΝ ΓΟΝΙΩΝ &amp; ΤΟ ΑΝΤΙΣΤΟΙΧΟ ΕΚΚ.ΣΗΜ. ΕΦΟΣΟΝ ΥΠΟΒΑΛΛΟΥΝ ΟΙ ΙΔΙΟΙ ΦΟΡ.ΔΗΛΩΣΗ</t>
  </si>
  <si>
    <t>ΠΙΣΤΟΠΟΙΗΤΙΚΟ ΟΙΚΟΓΕΝΕΙΑΚΗΣ ΚΑΤΑΣΤΑΣΗΣ</t>
  </si>
  <si>
    <t>Ορφανός από 1 γονέα</t>
  </si>
  <si>
    <r>
      <t xml:space="preserve">Αρ. Μελών οικογένειας </t>
    </r>
    <r>
      <rPr>
        <sz val="8"/>
        <rFont val="Arial"/>
        <family val="2"/>
      </rPr>
      <t>(Ζώντες γονείς + προστατευόμενα τέκνα)</t>
    </r>
  </si>
  <si>
    <t>ΦΩΤΟΤΥΠΙΑ ΑΣΤΥΝΟΜΙΚΗΣ ΤΑΥΤΟΤΗΤΑΣ ΕΠΙΚΥΡΩΜΕΝΗ ή ΠΙΣΤΟΠΟΙΗΤΙΚΟ ΓΕΝΝΗΣΗΣ ΑΠΟ ΤΟΝ ΟΙΚΕΙΟ ΔΗΜΟ</t>
  </si>
  <si>
    <t>ΑΔΕΛΦΟΣ/Η ΦΟΙΤΗΤΗΣ/ΤΡΙΑ (0 υπότροφο) ή ΣΤΡΑΤΙΩΤΗΣ, =&gt; ΒΕΒΑΙΩΣΗ ΤΜΗΜΑΤΟΣ Ή ΒΕΒ. ΌΤΙ ΥΠΗΡΕΤΕΙ ΤΗΝ ΣΤΡΑΤ.ΘΗΤΕΙΑ</t>
  </si>
  <si>
    <t>ΠΟΛΥΤΕΚΝΟΙ (ΠΙΣΤΟΠΟΙΗΤΙΚΟ ΠΟΛΥΤΕΚΝΙΑΣ ΑΠΟ ΤΗΝ ΑΝΩΤΑΤΗ ΣΥΝΟΜΟΣΠΟΝΔΙΑ ΠΟΛΥΤΕΚΝΩΝ)</t>
  </si>
  <si>
    <t>ΤΡΙΤΕΚΝΟΙ</t>
  </si>
  <si>
    <r>
      <t xml:space="preserve">Μονογονεϊκή οικογένεια </t>
    </r>
    <r>
      <rPr>
        <sz val="8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8"/>
        <rFont val="Arial"/>
        <family val="2"/>
      </rPr>
      <t xml:space="preserve"> </t>
    </r>
  </si>
  <si>
    <r>
      <t xml:space="preserve">ΛΟΓΟΙ ΥΓΕΙΑΣ Ή ΑΝΑΠΗΡΙΑΣ </t>
    </r>
    <r>
      <rPr>
        <b/>
        <sz val="8"/>
        <color indexed="10"/>
        <rFont val="Arial"/>
        <family val="2"/>
      </rPr>
      <t>Γονέων</t>
    </r>
    <r>
      <rPr>
        <b/>
        <sz val="8"/>
        <rFont val="Arial"/>
        <family val="2"/>
      </rPr>
      <t xml:space="preserve"> (ΒΕΒΑΙΩΣΗ ΑΠΌ ΑΡΜΟΔΙΑ ΔΗΜΟΣΙΑ ΥΓΕΙΟΝΟΜΙΚΗ ΕΠΙΤΡΟΠΗ (Α΄ή Β βαθμια - αν ισχύουν δίνετε τιμή 1)</t>
    </r>
  </si>
  <si>
    <t>Εισόδημα από Μισθωτές Υπηρεσίες Γονέων (Δημόσιο και ιδιωτικό τομέα και συνταξιούχων &amp; ταμείο ανεργίας) (ΜEIΩΣΗ 50%)</t>
  </si>
  <si>
    <t>Εισόδημα αγροτών  (ΜΕΙΩΣΗ 15%)</t>
  </si>
  <si>
    <t>Ελεύθεροι επαγγελματίες &amp; Λοιπά εισοδήματα</t>
  </si>
  <si>
    <t>Προσωπικό Εισόδημα</t>
  </si>
  <si>
    <t>Οικογενειακό κατά κεφαλή εισόδημα</t>
  </si>
  <si>
    <r>
      <t xml:space="preserve">Εκπτώσεις </t>
    </r>
    <r>
      <rPr>
        <b/>
        <sz val="8"/>
        <color indexed="10"/>
        <rFont val="Arial"/>
        <family val="2"/>
      </rPr>
      <t>από σπουδές ή στρατ. Θητεία Αδερφών</t>
    </r>
    <r>
      <rPr>
        <b/>
        <sz val="8"/>
        <rFont val="Arial"/>
        <family val="2"/>
      </rPr>
      <t xml:space="preserve"> στο κατακεφαλή εισόδημα  (30%)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</si>
  <si>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ορφανός από 1 γονέα </t>
    </r>
    <r>
      <rPr>
        <b/>
        <sz val="8"/>
        <rFont val="Arial"/>
        <family val="2"/>
      </rPr>
      <t>στο κατακεφαλή εισόδημα (20%)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</si>
  <si>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μονογονεική </t>
    </r>
    <r>
      <rPr>
        <b/>
        <sz val="8"/>
        <rFont val="Arial"/>
        <family val="2"/>
      </rPr>
      <t>κατακεφαλή εισόδημα  (10%)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</si>
  <si>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αναπηρία γονέων &gt; 67% </t>
    </r>
    <r>
      <rPr>
        <b/>
        <sz val="8"/>
        <rFont val="Arial"/>
        <family val="2"/>
      </rPr>
      <t>στο κατακεφαλή εισόδημα  (30%)</t>
    </r>
  </si>
  <si>
    <r>
      <t xml:space="preserve">Εκπτώσεις από </t>
    </r>
    <r>
      <rPr>
        <b/>
        <sz val="8"/>
        <color indexed="10"/>
        <rFont val="Arial"/>
        <family val="2"/>
      </rPr>
      <t>άνεργο στο</t>
    </r>
    <r>
      <rPr>
        <b/>
        <sz val="8"/>
        <rFont val="Arial"/>
        <family val="2"/>
      </rPr>
      <t xml:space="preserve"> κατακεφαλή εισόδημα (30%)</t>
    </r>
  </si>
  <si>
    <t>Τελικό κατακεφαλή εισόδημα</t>
  </si>
  <si>
    <t>ΒΕΒΑΙΩΣΗ ΕΠΙΔΟΤΗΣΗΣ ΑΝΕΡΓΙΑΣ ΑΠΌ ΤΟΝ ΟΑΕΔ</t>
  </si>
  <si>
    <r>
      <t xml:space="preserve">ΥΠ. ΔΗΛΩΣΗ ΓΙΑ ΤΟΝ ΤΟΠΟ ΜΟΝΙΜΗΣ ΚΑΤΟΙΚΙΑΣ ΤΩΝ ΓΟΝΕΩΝ ή ΒΕΒΑΙΩΣΗ ΑΠΌ ΔΗΜΟ </t>
    </r>
    <r>
      <rPr>
        <sz val="8"/>
        <rFont val="Arial"/>
        <family val="2"/>
      </rPr>
      <t>(1 Αν κατοικεί σε &gt;50χλμ, αλλιώς 0)</t>
    </r>
    <r>
      <rPr>
        <b/>
        <sz val="8"/>
        <rFont val="Arial"/>
        <family val="2"/>
      </rPr>
      <t xml:space="preserve"> </t>
    </r>
  </si>
  <si>
    <t>Π/Α</t>
  </si>
  <si>
    <t>Λ/Θ</t>
  </si>
  <si>
    <t>Ν/Σ</t>
  </si>
  <si>
    <t>Παρατηρήσεις</t>
  </si>
  <si>
    <t>ΠΙΝΑΚΑΣ ΣΤΕΓΑΣΗΣ ΠΡΩΤΟΕΤΩΝ ΦΟΙΤΗΤΩΝ  ΠΡΩΗΝ ΤΕΙ ΗΠΕΙΡΟΥ ΣΤΑ ΙΩΑΝΝΙΝΑ  ΑΚΑΔΗΜΑΪΚΟΥ ΕΤΟΥΣ 2018-19 (κατά κεφαλή εισόδημα)</t>
  </si>
  <si>
    <t>18996</t>
  </si>
  <si>
    <t>1</t>
  </si>
  <si>
    <t>19203</t>
  </si>
  <si>
    <t>18986</t>
  </si>
  <si>
    <t>18988</t>
  </si>
  <si>
    <t>18970</t>
  </si>
  <si>
    <t>19377</t>
  </si>
  <si>
    <t>19014</t>
  </si>
  <si>
    <t>19367</t>
  </si>
  <si>
    <t>19331</t>
  </si>
  <si>
    <t>19316</t>
  </si>
  <si>
    <t>19039</t>
  </si>
  <si>
    <t>19357</t>
  </si>
  <si>
    <t>19429</t>
  </si>
  <si>
    <t>19114</t>
  </si>
  <si>
    <t>19168</t>
  </si>
  <si>
    <t>19006</t>
  </si>
  <si>
    <t>19120</t>
  </si>
  <si>
    <t>19408</t>
  </si>
  <si>
    <t>19373</t>
  </si>
  <si>
    <t>19412</t>
  </si>
  <si>
    <t>19346</t>
  </si>
  <si>
    <t>18994</t>
  </si>
  <si>
    <t>19025</t>
  </si>
  <si>
    <t>19007</t>
  </si>
  <si>
    <t>18966</t>
  </si>
  <si>
    <t>19038</t>
  </si>
  <si>
    <t>19032</t>
  </si>
  <si>
    <t>19112</t>
  </si>
  <si>
    <t>19132</t>
  </si>
  <si>
    <t>19204</t>
  </si>
  <si>
    <t>19253</t>
  </si>
  <si>
    <t>19306</t>
  </si>
  <si>
    <t>19260</t>
  </si>
  <si>
    <t>19257</t>
  </si>
  <si>
    <t>1/19-10-2018</t>
  </si>
  <si>
    <t>2/19-10-2018</t>
  </si>
  <si>
    <t>3/19-10-2018</t>
  </si>
  <si>
    <t>4/19-10-2018</t>
  </si>
  <si>
    <t>5/19-10-2018</t>
  </si>
  <si>
    <t>6/19-10-2018</t>
  </si>
  <si>
    <t>7/19-10-2018</t>
  </si>
  <si>
    <t>8/19-10-2018</t>
  </si>
  <si>
    <t>9/19-10-2018</t>
  </si>
  <si>
    <t>10/19-10-2018</t>
  </si>
  <si>
    <t>11/19-10-2018</t>
  </si>
  <si>
    <t>12/19-10-2018</t>
  </si>
  <si>
    <t>13/19-10-2018</t>
  </si>
  <si>
    <t>14/19-10-2018</t>
  </si>
  <si>
    <t>15/19-10-2018</t>
  </si>
  <si>
    <t>16/19-10-2018</t>
  </si>
  <si>
    <t>17/19-10-2018</t>
  </si>
  <si>
    <t>18/19-10-2018</t>
  </si>
  <si>
    <t>19/19-10-2018</t>
  </si>
  <si>
    <t>20/19-10-2018</t>
  </si>
  <si>
    <t>21/19-10-2018</t>
  </si>
  <si>
    <t>22/19-10-2018</t>
  </si>
  <si>
    <t>23/19-10-2018</t>
  </si>
  <si>
    <t>24/19-10-2018</t>
  </si>
  <si>
    <t>25/19-10-2018</t>
  </si>
  <si>
    <t>26/19-10-2018</t>
  </si>
  <si>
    <t>27/19-10-2018</t>
  </si>
  <si>
    <t>28/19-10-2018</t>
  </si>
  <si>
    <t>29/19-10-2018</t>
  </si>
  <si>
    <t>30/19-10-2018</t>
  </si>
  <si>
    <t>31/19-10-2018</t>
  </si>
  <si>
    <t>32/19-10-2018</t>
  </si>
  <si>
    <t>33/22-10-2018</t>
  </si>
  <si>
    <t>34/22-10-2018</t>
  </si>
  <si>
    <t>35/22-10-2018</t>
  </si>
  <si>
    <t>36/22-10-2018</t>
  </si>
  <si>
    <t>37/22-10-2018</t>
  </si>
  <si>
    <t>38/22-10-2018</t>
  </si>
  <si>
    <t>39/22-10-2018</t>
  </si>
  <si>
    <t>40/23-10-2018</t>
  </si>
  <si>
    <t>41/23-10-2018</t>
  </si>
  <si>
    <t>42/23-10-2018</t>
  </si>
  <si>
    <t>43/23-10-2018</t>
  </si>
  <si>
    <t>ΕισόδημαΙ&gt;30.000</t>
  </si>
  <si>
    <t>ΑΠΟΡΡΙΦΘΕΝΤΕΣ ΛΟΓΩ ΥΠΕΡΒΑΣΗΣ ΕΙΣΟΔΗΜΑΤΟΣ&gt;30.000 ΕΥΡΩ ΕΤΗΣΙΟ Οικογενειακό+ 3.000 για κάθε προστατευόμενο τέκνο πέραν του ενός</t>
  </si>
  <si>
    <t>ΕΙΣΑΚΤΕΟΙ</t>
  </si>
  <si>
    <t>ΚΑΤΗΓΟΡΙΑ ΕΛΛΗΝΕΣ ΤΟΥ ΕΞΩΤΕΡΙΚΟΥ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</si>
</sst>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sz val="12"/>
      <name val="Calibri"/>
      <family val="2"/>
    </font>
    <font>
      <sz val="22"/>
      <name val="Arial"/>
      <family val="2"/>
    </font>
    <font>
      <sz val="12"/>
      <color indexed="14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44" fontId="7" fillId="0" borderId="11" xfId="53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top"/>
    </xf>
    <xf numFmtId="44" fontId="7" fillId="0" borderId="13" xfId="53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top"/>
    </xf>
    <xf numFmtId="1" fontId="7" fillId="0" borderId="14" xfId="0" applyNumberFormat="1" applyFont="1" applyFill="1" applyBorder="1" applyAlignment="1">
      <alignment horizontal="center" vertical="top" wrapText="1"/>
    </xf>
    <xf numFmtId="44" fontId="7" fillId="0" borderId="14" xfId="53" applyFont="1" applyFill="1" applyBorder="1" applyAlignment="1">
      <alignment vertical="top" wrapText="1"/>
    </xf>
    <xf numFmtId="165" fontId="7" fillId="0" borderId="14" xfId="0" applyNumberFormat="1" applyFont="1" applyBorder="1" applyAlignment="1">
      <alignment horizontal="center" vertical="top"/>
    </xf>
    <xf numFmtId="0" fontId="51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left"/>
    </xf>
    <xf numFmtId="0" fontId="51" fillId="0" borderId="11" xfId="0" applyFont="1" applyFill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0" fillId="0" borderId="11" xfId="0" applyBorder="1" applyAlignment="1">
      <alignment horizontal="center"/>
    </xf>
    <xf numFmtId="14" fontId="12" fillId="0" borderId="13" xfId="0" applyNumberFormat="1" applyFont="1" applyBorder="1" applyAlignment="1">
      <alignment horizontal="center" vertical="top"/>
    </xf>
    <xf numFmtId="0" fontId="0" fillId="0" borderId="11" xfId="0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 vertical="top"/>
    </xf>
    <xf numFmtId="0" fontId="51" fillId="0" borderId="15" xfId="0" applyFont="1" applyFill="1" applyBorder="1" applyAlignment="1">
      <alignment horizontal="center"/>
    </xf>
    <xf numFmtId="14" fontId="12" fillId="0" borderId="11" xfId="0" applyNumberFormat="1" applyFont="1" applyBorder="1" applyAlignment="1">
      <alignment horizontal="center" vertical="top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top"/>
    </xf>
    <xf numFmtId="1" fontId="7" fillId="0" borderId="11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/>
    </xf>
    <xf numFmtId="44" fontId="9" fillId="0" borderId="14" xfId="53" applyFont="1" applyFill="1" applyBorder="1" applyAlignment="1">
      <alignment vertical="top" wrapText="1"/>
    </xf>
    <xf numFmtId="165" fontId="7" fillId="0" borderId="11" xfId="0" applyNumberFormat="1" applyFont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textRotation="90"/>
    </xf>
    <xf numFmtId="0" fontId="2" fillId="33" borderId="11" xfId="0" applyFont="1" applyFill="1" applyBorder="1" applyAlignment="1">
      <alignment horizontal="center" vertical="center" textRotation="90" wrapText="1"/>
    </xf>
    <xf numFmtId="165" fontId="16" fillId="0" borderId="14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53" fillId="0" borderId="16" xfId="0" applyFont="1" applyFill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Νομισματική μονάδα 3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tabSelected="1" view="pageBreakPreview" zoomScale="87" zoomScaleNormal="75" zoomScaleSheetLayoutView="87" zoomScalePageLayoutView="0" workbookViewId="0" topLeftCell="B1">
      <pane ySplit="3" topLeftCell="A4" activePane="bottomLeft" state="frozen"/>
      <selection pane="topLeft" activeCell="B1" sqref="B1"/>
      <selection pane="bottomLeft" activeCell="R3" sqref="R3"/>
    </sheetView>
  </sheetViews>
  <sheetFormatPr defaultColWidth="9.140625" defaultRowHeight="12.75"/>
  <cols>
    <col min="1" max="1" width="6.28125" style="2" hidden="1" customWidth="1"/>
    <col min="2" max="2" width="6.57421875" style="3" customWidth="1"/>
    <col min="3" max="3" width="9.140625" style="3" customWidth="1"/>
    <col min="4" max="4" width="4.8515625" style="3" customWidth="1"/>
    <col min="5" max="5" width="5.57421875" style="3" customWidth="1"/>
    <col min="6" max="6" width="17.28125" style="3" customWidth="1"/>
    <col min="7" max="7" width="5.421875" style="3" customWidth="1"/>
    <col min="8" max="8" width="7.57421875" style="3" customWidth="1"/>
    <col min="9" max="12" width="5.421875" style="3" customWidth="1"/>
    <col min="13" max="13" width="6.421875" style="3" customWidth="1"/>
    <col min="14" max="14" width="5.8515625" style="3" customWidth="1"/>
    <col min="15" max="15" width="6.7109375" style="3" customWidth="1"/>
    <col min="16" max="16" width="6.28125" style="3" customWidth="1"/>
    <col min="17" max="17" width="5.421875" style="3" customWidth="1"/>
    <col min="18" max="18" width="6.57421875" style="3" customWidth="1"/>
    <col min="19" max="19" width="6.28125" style="3" customWidth="1"/>
    <col min="20" max="20" width="13.421875" style="5" bestFit="1" customWidth="1"/>
    <col min="21" max="21" width="13.140625" style="5" bestFit="1" customWidth="1"/>
    <col min="22" max="22" width="14.28125" style="5" bestFit="1" customWidth="1"/>
    <col min="23" max="23" width="12.28125" style="5" bestFit="1" customWidth="1"/>
    <col min="24" max="24" width="15.00390625" style="5" customWidth="1"/>
    <col min="25" max="26" width="12.00390625" style="5" bestFit="1" customWidth="1"/>
    <col min="27" max="27" width="12.8515625" style="5" customWidth="1"/>
    <col min="28" max="28" width="12.140625" style="5" customWidth="1"/>
    <col min="29" max="29" width="12.00390625" style="5" bestFit="1" customWidth="1"/>
    <col min="30" max="30" width="13.140625" style="5" bestFit="1" customWidth="1"/>
    <col min="31" max="31" width="18.421875" style="3" customWidth="1"/>
    <col min="32" max="16384" width="9.140625" style="2" customWidth="1"/>
  </cols>
  <sheetData>
    <row r="1" spans="1:31" s="1" customFormat="1" ht="27">
      <c r="A1" s="54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2:31" ht="6.75" customHeight="1">
      <c r="B2" s="6"/>
      <c r="C2" s="6"/>
      <c r="AE2" s="21"/>
    </row>
    <row r="3" spans="1:31" ht="197.25" customHeight="1">
      <c r="A3" s="4" t="s">
        <v>0</v>
      </c>
      <c r="B3" s="50" t="s">
        <v>0</v>
      </c>
      <c r="C3" s="50" t="s">
        <v>1</v>
      </c>
      <c r="D3" s="51" t="s">
        <v>2</v>
      </c>
      <c r="E3" s="51" t="s">
        <v>3</v>
      </c>
      <c r="F3" s="52" t="s">
        <v>4</v>
      </c>
      <c r="G3" s="44" t="s">
        <v>5</v>
      </c>
      <c r="H3" s="44" t="s">
        <v>6</v>
      </c>
      <c r="I3" s="44" t="s">
        <v>27</v>
      </c>
      <c r="J3" s="44" t="s">
        <v>7</v>
      </c>
      <c r="K3" s="44" t="s">
        <v>8</v>
      </c>
      <c r="L3" s="44" t="s">
        <v>9</v>
      </c>
      <c r="M3" s="44" t="s">
        <v>28</v>
      </c>
      <c r="N3" s="44" t="s">
        <v>10</v>
      </c>
      <c r="O3" s="44" t="s">
        <v>11</v>
      </c>
      <c r="P3" s="44" t="s">
        <v>12</v>
      </c>
      <c r="Q3" s="45" t="s">
        <v>13</v>
      </c>
      <c r="R3" s="44" t="s">
        <v>14</v>
      </c>
      <c r="S3" s="44" t="s">
        <v>15</v>
      </c>
      <c r="T3" s="44" t="s">
        <v>16</v>
      </c>
      <c r="U3" s="44" t="s">
        <v>17</v>
      </c>
      <c r="V3" s="44" t="s">
        <v>18</v>
      </c>
      <c r="W3" s="44" t="s">
        <v>19</v>
      </c>
      <c r="X3" s="44" t="s">
        <v>20</v>
      </c>
      <c r="Y3" s="44" t="s">
        <v>21</v>
      </c>
      <c r="Z3" s="44" t="s">
        <v>22</v>
      </c>
      <c r="AA3" s="44" t="s">
        <v>23</v>
      </c>
      <c r="AB3" s="44" t="s">
        <v>24</v>
      </c>
      <c r="AC3" s="44" t="s">
        <v>25</v>
      </c>
      <c r="AD3" s="44" t="s">
        <v>26</v>
      </c>
      <c r="AE3" s="46" t="s">
        <v>32</v>
      </c>
    </row>
    <row r="4" spans="1:31" ht="25.5" customHeight="1">
      <c r="A4" s="42"/>
      <c r="B4" s="42"/>
      <c r="C4" s="58" t="s">
        <v>114</v>
      </c>
      <c r="D4" s="59"/>
      <c r="E4" s="59"/>
      <c r="F4" s="59"/>
      <c r="G4" s="47"/>
      <c r="H4" s="47"/>
      <c r="I4" s="47"/>
      <c r="J4" s="47"/>
      <c r="K4" s="47"/>
      <c r="L4" s="47"/>
      <c r="M4" s="47"/>
      <c r="N4" s="47"/>
      <c r="O4" s="47"/>
      <c r="P4" s="47"/>
      <c r="Q4" s="48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9"/>
    </row>
    <row r="5" spans="2:32" ht="45.75" thickBot="1">
      <c r="B5" s="25">
        <v>1</v>
      </c>
      <c r="C5" s="43"/>
      <c r="D5" s="43" t="s">
        <v>31</v>
      </c>
      <c r="E5" s="43" t="s">
        <v>35</v>
      </c>
      <c r="F5" s="36" t="s">
        <v>111</v>
      </c>
      <c r="G5" s="14">
        <v>1</v>
      </c>
      <c r="H5" s="15">
        <v>1</v>
      </c>
      <c r="I5" s="15"/>
      <c r="J5" s="15">
        <v>1</v>
      </c>
      <c r="K5" s="16"/>
      <c r="L5" s="16">
        <v>4</v>
      </c>
      <c r="M5" s="15">
        <v>1</v>
      </c>
      <c r="N5" s="15">
        <v>1</v>
      </c>
      <c r="O5" s="13">
        <v>1</v>
      </c>
      <c r="P5" s="13"/>
      <c r="Q5" s="13"/>
      <c r="R5" s="13"/>
      <c r="S5" s="13"/>
      <c r="T5" s="17">
        <v>412.07</v>
      </c>
      <c r="U5" s="17"/>
      <c r="V5" s="17"/>
      <c r="W5" s="17"/>
      <c r="X5" s="17">
        <f aca="true" t="shared" si="0" ref="X5:X45">((T5*50%+U5*85%+V5)/L5)+W5</f>
        <v>51.50875</v>
      </c>
      <c r="Y5" s="17">
        <f aca="true" t="shared" si="1" ref="Y5:Y45">IF(O5=1,X5*30%,0)</f>
        <v>15.452625</v>
      </c>
      <c r="Z5" s="17">
        <f aca="true" t="shared" si="2" ref="Z5:Z45">IF(K5=1,X5*20%,0)</f>
        <v>0</v>
      </c>
      <c r="AA5" s="17">
        <f aca="true" t="shared" si="3" ref="AA5:AA45">IF(R5=1,X5*10%,0)</f>
        <v>0</v>
      </c>
      <c r="AB5" s="17">
        <f aca="true" t="shared" si="4" ref="AB5:AB45">IF(S5=1,X5*30%,0)</f>
        <v>0</v>
      </c>
      <c r="AC5" s="17">
        <f aca="true" t="shared" si="5" ref="AC5:AC45">IF(I5=1,X5*30%,0)</f>
        <v>0</v>
      </c>
      <c r="AD5" s="17">
        <f aca="true" t="shared" si="6" ref="AD5:AD45">X5-Y5-Z5-AA5-AB5-AC5</f>
        <v>36.056125</v>
      </c>
      <c r="AE5" s="53" t="s">
        <v>115</v>
      </c>
      <c r="AF5" s="12"/>
    </row>
    <row r="6" spans="2:32" ht="18.75" thickBot="1">
      <c r="B6" s="25">
        <v>2</v>
      </c>
      <c r="C6" s="28" t="s">
        <v>49</v>
      </c>
      <c r="D6" s="28" t="s">
        <v>30</v>
      </c>
      <c r="E6" s="28" t="s">
        <v>35</v>
      </c>
      <c r="F6" s="29" t="s">
        <v>84</v>
      </c>
      <c r="G6" s="19">
        <v>1</v>
      </c>
      <c r="H6" s="15">
        <v>1</v>
      </c>
      <c r="I6" s="15">
        <v>1</v>
      </c>
      <c r="J6" s="15">
        <v>1</v>
      </c>
      <c r="K6" s="16"/>
      <c r="L6" s="16">
        <v>6</v>
      </c>
      <c r="M6" s="15">
        <v>1</v>
      </c>
      <c r="N6" s="15">
        <v>1</v>
      </c>
      <c r="O6" s="13"/>
      <c r="P6" s="13">
        <v>1</v>
      </c>
      <c r="Q6" s="13"/>
      <c r="R6" s="13"/>
      <c r="S6" s="13"/>
      <c r="T6" s="17">
        <v>7597</v>
      </c>
      <c r="U6" s="17"/>
      <c r="V6" s="17"/>
      <c r="W6" s="17"/>
      <c r="X6" s="11">
        <f t="shared" si="0"/>
        <v>633.0833333333334</v>
      </c>
      <c r="Y6" s="11">
        <f t="shared" si="1"/>
        <v>0</v>
      </c>
      <c r="Z6" s="11">
        <f t="shared" si="2"/>
        <v>0</v>
      </c>
      <c r="AA6" s="11">
        <f t="shared" si="3"/>
        <v>0</v>
      </c>
      <c r="AB6" s="11">
        <f t="shared" si="4"/>
        <v>0</v>
      </c>
      <c r="AC6" s="11">
        <f t="shared" si="5"/>
        <v>189.925</v>
      </c>
      <c r="AD6" s="11">
        <f t="shared" si="6"/>
        <v>443.15833333333336</v>
      </c>
      <c r="AE6" s="18"/>
      <c r="AF6" s="12"/>
    </row>
    <row r="7" spans="2:32" ht="18.75" thickBot="1">
      <c r="B7" s="25">
        <v>3</v>
      </c>
      <c r="C7" s="28" t="s">
        <v>41</v>
      </c>
      <c r="D7" s="28" t="s">
        <v>29</v>
      </c>
      <c r="E7" s="28" t="s">
        <v>35</v>
      </c>
      <c r="F7" s="29" t="s">
        <v>75</v>
      </c>
      <c r="G7" s="19">
        <v>1</v>
      </c>
      <c r="H7" s="37">
        <v>1</v>
      </c>
      <c r="I7" s="37">
        <v>1</v>
      </c>
      <c r="J7" s="37">
        <v>1</v>
      </c>
      <c r="K7" s="38"/>
      <c r="L7" s="38">
        <v>6</v>
      </c>
      <c r="M7" s="37">
        <v>1</v>
      </c>
      <c r="N7" s="37">
        <v>1</v>
      </c>
      <c r="O7" s="8">
        <v>1</v>
      </c>
      <c r="P7" s="8">
        <v>1</v>
      </c>
      <c r="Q7" s="8"/>
      <c r="R7" s="8"/>
      <c r="S7" s="8"/>
      <c r="T7" s="9">
        <v>15044.66</v>
      </c>
      <c r="U7" s="9"/>
      <c r="V7" s="9"/>
      <c r="W7" s="9"/>
      <c r="X7" s="11">
        <f t="shared" si="0"/>
        <v>1253.7216666666666</v>
      </c>
      <c r="Y7" s="11">
        <f t="shared" si="1"/>
        <v>376.1165</v>
      </c>
      <c r="Z7" s="11">
        <f t="shared" si="2"/>
        <v>0</v>
      </c>
      <c r="AA7" s="11">
        <f t="shared" si="3"/>
        <v>0</v>
      </c>
      <c r="AB7" s="11">
        <f t="shared" si="4"/>
        <v>0</v>
      </c>
      <c r="AC7" s="11">
        <f t="shared" si="5"/>
        <v>376.1165</v>
      </c>
      <c r="AD7" s="11">
        <f t="shared" si="6"/>
        <v>501.48866666666663</v>
      </c>
      <c r="AE7" s="41"/>
      <c r="AF7" s="12"/>
    </row>
    <row r="8" spans="2:32" ht="18.75" thickBot="1">
      <c r="B8" s="25">
        <v>4</v>
      </c>
      <c r="C8" s="28" t="s">
        <v>48</v>
      </c>
      <c r="D8" s="28" t="s">
        <v>30</v>
      </c>
      <c r="E8" s="28" t="s">
        <v>35</v>
      </c>
      <c r="F8" s="29" t="s">
        <v>83</v>
      </c>
      <c r="G8" s="19">
        <v>1</v>
      </c>
      <c r="H8" s="15">
        <v>1</v>
      </c>
      <c r="I8" s="15">
        <v>1</v>
      </c>
      <c r="J8" s="15">
        <v>1</v>
      </c>
      <c r="K8" s="16"/>
      <c r="L8" s="16">
        <v>3</v>
      </c>
      <c r="M8" s="15">
        <v>1</v>
      </c>
      <c r="N8" s="15">
        <v>1</v>
      </c>
      <c r="O8" s="13"/>
      <c r="P8" s="13"/>
      <c r="Q8" s="13"/>
      <c r="R8" s="13">
        <v>1</v>
      </c>
      <c r="S8" s="13"/>
      <c r="T8" s="17">
        <v>6073.05</v>
      </c>
      <c r="U8" s="17"/>
      <c r="V8" s="17"/>
      <c r="W8" s="17"/>
      <c r="X8" s="11">
        <f t="shared" si="0"/>
        <v>1012.1750000000001</v>
      </c>
      <c r="Y8" s="11">
        <f t="shared" si="1"/>
        <v>0</v>
      </c>
      <c r="Z8" s="11">
        <f t="shared" si="2"/>
        <v>0</v>
      </c>
      <c r="AA8" s="11">
        <f t="shared" si="3"/>
        <v>101.21750000000002</v>
      </c>
      <c r="AB8" s="11">
        <f t="shared" si="4"/>
        <v>0</v>
      </c>
      <c r="AC8" s="11">
        <f t="shared" si="5"/>
        <v>303.65250000000003</v>
      </c>
      <c r="AD8" s="11">
        <f t="shared" si="6"/>
        <v>607.3050000000001</v>
      </c>
      <c r="AE8" s="18"/>
      <c r="AF8" s="12"/>
    </row>
    <row r="9" spans="2:32" ht="18.75" thickBot="1">
      <c r="B9" s="25">
        <v>5</v>
      </c>
      <c r="C9" s="28" t="s">
        <v>50</v>
      </c>
      <c r="D9" s="28" t="s">
        <v>29</v>
      </c>
      <c r="E9" s="28" t="s">
        <v>35</v>
      </c>
      <c r="F9" s="29" t="s">
        <v>85</v>
      </c>
      <c r="G9" s="19">
        <v>1</v>
      </c>
      <c r="H9" s="15">
        <v>1</v>
      </c>
      <c r="I9" s="15"/>
      <c r="J9" s="15">
        <v>1</v>
      </c>
      <c r="K9" s="16"/>
      <c r="L9" s="16">
        <v>3</v>
      </c>
      <c r="M9" s="15">
        <v>1</v>
      </c>
      <c r="N9" s="15">
        <v>1</v>
      </c>
      <c r="O9" s="13">
        <v>1</v>
      </c>
      <c r="P9" s="13"/>
      <c r="Q9" s="13"/>
      <c r="R9" s="13">
        <v>1</v>
      </c>
      <c r="S9" s="13">
        <v>1</v>
      </c>
      <c r="T9" s="17">
        <v>12586.42</v>
      </c>
      <c r="U9" s="17"/>
      <c r="V9" s="17"/>
      <c r="W9" s="17"/>
      <c r="X9" s="11">
        <f t="shared" si="0"/>
        <v>2097.7366666666667</v>
      </c>
      <c r="Y9" s="11">
        <f t="shared" si="1"/>
        <v>629.321</v>
      </c>
      <c r="Z9" s="11">
        <f t="shared" si="2"/>
        <v>0</v>
      </c>
      <c r="AA9" s="11">
        <f t="shared" si="3"/>
        <v>209.77366666666668</v>
      </c>
      <c r="AB9" s="11">
        <f t="shared" si="4"/>
        <v>629.321</v>
      </c>
      <c r="AC9" s="11">
        <f t="shared" si="5"/>
        <v>0</v>
      </c>
      <c r="AD9" s="11">
        <f t="shared" si="6"/>
        <v>629.321</v>
      </c>
      <c r="AE9" s="18"/>
      <c r="AF9" s="12"/>
    </row>
    <row r="10" spans="2:32" ht="18.75" thickBot="1">
      <c r="B10" s="25">
        <v>6</v>
      </c>
      <c r="C10" s="28" t="s">
        <v>52</v>
      </c>
      <c r="D10" s="28" t="s">
        <v>31</v>
      </c>
      <c r="E10" s="28" t="s">
        <v>35</v>
      </c>
      <c r="F10" s="29" t="s">
        <v>87</v>
      </c>
      <c r="G10" s="19">
        <v>1</v>
      </c>
      <c r="H10" s="15">
        <v>1</v>
      </c>
      <c r="I10" s="15"/>
      <c r="J10" s="15">
        <v>1</v>
      </c>
      <c r="K10" s="16">
        <v>1</v>
      </c>
      <c r="L10" s="16">
        <v>3</v>
      </c>
      <c r="M10" s="15">
        <v>1</v>
      </c>
      <c r="N10" s="15">
        <v>1</v>
      </c>
      <c r="O10" s="13">
        <v>1</v>
      </c>
      <c r="P10" s="13"/>
      <c r="Q10" s="13">
        <v>1</v>
      </c>
      <c r="R10" s="13">
        <v>1</v>
      </c>
      <c r="S10" s="13"/>
      <c r="T10" s="17">
        <v>10217.27</v>
      </c>
      <c r="U10" s="17"/>
      <c r="V10" s="17"/>
      <c r="W10" s="17"/>
      <c r="X10" s="11">
        <f t="shared" si="0"/>
        <v>1702.8783333333333</v>
      </c>
      <c r="Y10" s="11">
        <f t="shared" si="1"/>
        <v>510.8635</v>
      </c>
      <c r="Z10" s="11">
        <f t="shared" si="2"/>
        <v>340.5756666666667</v>
      </c>
      <c r="AA10" s="11">
        <f t="shared" si="3"/>
        <v>170.28783333333334</v>
      </c>
      <c r="AB10" s="11">
        <f t="shared" si="4"/>
        <v>0</v>
      </c>
      <c r="AC10" s="11">
        <f t="shared" si="5"/>
        <v>0</v>
      </c>
      <c r="AD10" s="11">
        <f t="shared" si="6"/>
        <v>681.1513333333335</v>
      </c>
      <c r="AE10" s="18"/>
      <c r="AF10" s="12"/>
    </row>
    <row r="11" spans="2:32" ht="18.75" thickBot="1">
      <c r="B11" s="25">
        <v>7</v>
      </c>
      <c r="C11" s="28">
        <v>19179</v>
      </c>
      <c r="D11" s="28" t="s">
        <v>30</v>
      </c>
      <c r="E11" s="28">
        <v>1</v>
      </c>
      <c r="F11" s="34" t="s">
        <v>102</v>
      </c>
      <c r="G11" s="19">
        <v>1</v>
      </c>
      <c r="H11" s="37">
        <v>1</v>
      </c>
      <c r="I11" s="37">
        <v>1</v>
      </c>
      <c r="J11" s="37">
        <v>1</v>
      </c>
      <c r="K11" s="38">
        <v>1</v>
      </c>
      <c r="L11" s="38">
        <v>3</v>
      </c>
      <c r="M11" s="37">
        <v>1</v>
      </c>
      <c r="N11" s="37">
        <v>1</v>
      </c>
      <c r="O11" s="8">
        <v>1</v>
      </c>
      <c r="P11" s="8">
        <v>1</v>
      </c>
      <c r="Q11" s="8"/>
      <c r="R11" s="8"/>
      <c r="S11" s="8"/>
      <c r="T11" s="9">
        <v>6373.39</v>
      </c>
      <c r="U11" s="9"/>
      <c r="V11" s="9">
        <v>2841.29</v>
      </c>
      <c r="W11" s="9">
        <v>1605.36</v>
      </c>
      <c r="X11" s="11">
        <f t="shared" si="0"/>
        <v>3614.6883333333335</v>
      </c>
      <c r="Y11" s="11">
        <f t="shared" si="1"/>
        <v>1084.4065</v>
      </c>
      <c r="Z11" s="11">
        <f t="shared" si="2"/>
        <v>722.9376666666667</v>
      </c>
      <c r="AA11" s="11">
        <f t="shared" si="3"/>
        <v>0</v>
      </c>
      <c r="AB11" s="11">
        <f t="shared" si="4"/>
        <v>0</v>
      </c>
      <c r="AC11" s="11">
        <f t="shared" si="5"/>
        <v>1084.4065</v>
      </c>
      <c r="AD11" s="11">
        <f t="shared" si="6"/>
        <v>722.9376666666667</v>
      </c>
      <c r="AE11" s="18"/>
      <c r="AF11" s="12"/>
    </row>
    <row r="12" spans="2:32" ht="18.75" thickBot="1">
      <c r="B12" s="25">
        <v>8</v>
      </c>
      <c r="C12" s="28">
        <v>19023</v>
      </c>
      <c r="D12" s="28" t="s">
        <v>29</v>
      </c>
      <c r="E12" s="28">
        <v>1</v>
      </c>
      <c r="F12" s="34" t="s">
        <v>104</v>
      </c>
      <c r="G12" s="7">
        <v>1</v>
      </c>
      <c r="H12" s="15">
        <v>1</v>
      </c>
      <c r="I12" s="15">
        <v>1</v>
      </c>
      <c r="J12" s="15">
        <v>1</v>
      </c>
      <c r="K12" s="16"/>
      <c r="L12" s="16">
        <v>4</v>
      </c>
      <c r="M12" s="15">
        <v>1</v>
      </c>
      <c r="N12" s="15">
        <v>1</v>
      </c>
      <c r="O12" s="13"/>
      <c r="P12" s="13"/>
      <c r="Q12" s="13"/>
      <c r="R12" s="13"/>
      <c r="S12" s="13"/>
      <c r="T12" s="17">
        <v>8804.39</v>
      </c>
      <c r="U12" s="17"/>
      <c r="V12" s="17"/>
      <c r="W12" s="17"/>
      <c r="X12" s="11">
        <f t="shared" si="0"/>
        <v>1100.54875</v>
      </c>
      <c r="Y12" s="11">
        <f t="shared" si="1"/>
        <v>0</v>
      </c>
      <c r="Z12" s="11">
        <f t="shared" si="2"/>
        <v>0</v>
      </c>
      <c r="AA12" s="11">
        <f t="shared" si="3"/>
        <v>0</v>
      </c>
      <c r="AB12" s="11">
        <f t="shared" si="4"/>
        <v>0</v>
      </c>
      <c r="AC12" s="11">
        <f t="shared" si="5"/>
        <v>330.16462499999994</v>
      </c>
      <c r="AD12" s="11">
        <f t="shared" si="6"/>
        <v>770.384125</v>
      </c>
      <c r="AE12" s="18"/>
      <c r="AF12" s="12"/>
    </row>
    <row r="13" spans="2:32" ht="18.75" thickBot="1">
      <c r="B13" s="25">
        <v>9</v>
      </c>
      <c r="C13" s="28" t="s">
        <v>59</v>
      </c>
      <c r="D13" s="28" t="s">
        <v>29</v>
      </c>
      <c r="E13" s="28" t="s">
        <v>35</v>
      </c>
      <c r="F13" s="29" t="s">
        <v>94</v>
      </c>
      <c r="G13" s="19">
        <v>1</v>
      </c>
      <c r="H13" s="15">
        <v>1</v>
      </c>
      <c r="I13" s="15">
        <v>1</v>
      </c>
      <c r="J13" s="15">
        <v>1</v>
      </c>
      <c r="K13" s="16"/>
      <c r="L13" s="16">
        <v>3</v>
      </c>
      <c r="M13" s="15">
        <v>1</v>
      </c>
      <c r="N13" s="15">
        <v>1</v>
      </c>
      <c r="O13" s="13">
        <v>1</v>
      </c>
      <c r="P13" s="13"/>
      <c r="Q13" s="13"/>
      <c r="R13" s="13"/>
      <c r="S13" s="13"/>
      <c r="T13" s="17">
        <v>5167.96</v>
      </c>
      <c r="U13" s="17">
        <v>862.62</v>
      </c>
      <c r="V13" s="17">
        <v>2897.93</v>
      </c>
      <c r="W13" s="17"/>
      <c r="X13" s="11">
        <f t="shared" si="0"/>
        <v>2071.7123333333334</v>
      </c>
      <c r="Y13" s="11">
        <f t="shared" si="1"/>
        <v>621.5137</v>
      </c>
      <c r="Z13" s="11">
        <f t="shared" si="2"/>
        <v>0</v>
      </c>
      <c r="AA13" s="11">
        <f t="shared" si="3"/>
        <v>0</v>
      </c>
      <c r="AB13" s="11">
        <f t="shared" si="4"/>
        <v>0</v>
      </c>
      <c r="AC13" s="11">
        <f t="shared" si="5"/>
        <v>621.5137</v>
      </c>
      <c r="AD13" s="11">
        <f t="shared" si="6"/>
        <v>828.6849333333334</v>
      </c>
      <c r="AE13" s="18"/>
      <c r="AF13" s="12"/>
    </row>
    <row r="14" spans="2:32" ht="18.75" thickBot="1">
      <c r="B14" s="25">
        <v>10</v>
      </c>
      <c r="C14" s="28" t="s">
        <v>55</v>
      </c>
      <c r="D14" s="28" t="s">
        <v>31</v>
      </c>
      <c r="E14" s="28" t="s">
        <v>35</v>
      </c>
      <c r="F14" s="29" t="s">
        <v>90</v>
      </c>
      <c r="G14" s="19">
        <v>1</v>
      </c>
      <c r="H14" s="15">
        <v>1</v>
      </c>
      <c r="I14" s="15"/>
      <c r="J14" s="15">
        <v>1</v>
      </c>
      <c r="K14" s="16"/>
      <c r="L14" s="16">
        <v>5</v>
      </c>
      <c r="M14" s="15">
        <v>1</v>
      </c>
      <c r="N14" s="15">
        <v>1</v>
      </c>
      <c r="O14" s="13">
        <v>1</v>
      </c>
      <c r="P14" s="13"/>
      <c r="Q14" s="13">
        <v>1</v>
      </c>
      <c r="R14" s="13"/>
      <c r="S14" s="13"/>
      <c r="T14" s="17">
        <v>12311.25</v>
      </c>
      <c r="U14" s="17"/>
      <c r="V14" s="17">
        <v>532.53</v>
      </c>
      <c r="W14" s="17"/>
      <c r="X14" s="11">
        <f t="shared" si="0"/>
        <v>1337.6309999999999</v>
      </c>
      <c r="Y14" s="11">
        <f t="shared" si="1"/>
        <v>401.28929999999997</v>
      </c>
      <c r="Z14" s="11">
        <f t="shared" si="2"/>
        <v>0</v>
      </c>
      <c r="AA14" s="11">
        <f t="shared" si="3"/>
        <v>0</v>
      </c>
      <c r="AB14" s="11">
        <f t="shared" si="4"/>
        <v>0</v>
      </c>
      <c r="AC14" s="11">
        <f t="shared" si="5"/>
        <v>0</v>
      </c>
      <c r="AD14" s="11">
        <f t="shared" si="6"/>
        <v>936.3417</v>
      </c>
      <c r="AE14" s="18"/>
      <c r="AF14" s="12"/>
    </row>
    <row r="15" spans="2:32" ht="18.75" thickBot="1">
      <c r="B15" s="25">
        <v>11</v>
      </c>
      <c r="C15" s="28">
        <v>19376</v>
      </c>
      <c r="D15" s="28" t="s">
        <v>31</v>
      </c>
      <c r="E15" s="28">
        <v>1</v>
      </c>
      <c r="F15" s="34" t="s">
        <v>105</v>
      </c>
      <c r="G15" s="7">
        <v>1</v>
      </c>
      <c r="H15" s="15">
        <v>1</v>
      </c>
      <c r="I15" s="15">
        <v>1</v>
      </c>
      <c r="J15" s="15">
        <v>1</v>
      </c>
      <c r="K15" s="16"/>
      <c r="L15" s="16">
        <v>3</v>
      </c>
      <c r="M15" s="15">
        <v>1</v>
      </c>
      <c r="N15" s="15">
        <v>1</v>
      </c>
      <c r="O15" s="13"/>
      <c r="P15" s="13"/>
      <c r="Q15" s="13">
        <v>1</v>
      </c>
      <c r="R15" s="13">
        <v>1</v>
      </c>
      <c r="S15" s="13"/>
      <c r="T15" s="17">
        <v>3300</v>
      </c>
      <c r="U15" s="17"/>
      <c r="V15" s="17">
        <v>3108</v>
      </c>
      <c r="W15" s="17"/>
      <c r="X15" s="11">
        <f t="shared" si="0"/>
        <v>1586</v>
      </c>
      <c r="Y15" s="11">
        <f t="shared" si="1"/>
        <v>0</v>
      </c>
      <c r="Z15" s="11">
        <f t="shared" si="2"/>
        <v>0</v>
      </c>
      <c r="AA15" s="11">
        <f t="shared" si="3"/>
        <v>158.60000000000002</v>
      </c>
      <c r="AB15" s="11">
        <f t="shared" si="4"/>
        <v>0</v>
      </c>
      <c r="AC15" s="11">
        <f t="shared" si="5"/>
        <v>475.79999999999995</v>
      </c>
      <c r="AD15" s="11">
        <f t="shared" si="6"/>
        <v>951.6000000000001</v>
      </c>
      <c r="AE15" s="18"/>
      <c r="AF15" s="12"/>
    </row>
    <row r="16" spans="2:32" ht="18.75" thickBot="1">
      <c r="B16" s="25">
        <v>12</v>
      </c>
      <c r="C16" s="28" t="s">
        <v>44</v>
      </c>
      <c r="D16" s="28" t="s">
        <v>31</v>
      </c>
      <c r="E16" s="28" t="s">
        <v>35</v>
      </c>
      <c r="F16" s="29" t="s">
        <v>79</v>
      </c>
      <c r="G16" s="19">
        <v>1</v>
      </c>
      <c r="H16" s="15">
        <v>1</v>
      </c>
      <c r="I16" s="15"/>
      <c r="J16" s="15">
        <v>1</v>
      </c>
      <c r="K16" s="16"/>
      <c r="L16" s="16">
        <v>4</v>
      </c>
      <c r="M16" s="15">
        <v>1</v>
      </c>
      <c r="N16" s="15">
        <v>1</v>
      </c>
      <c r="O16" s="13">
        <v>1</v>
      </c>
      <c r="P16" s="13"/>
      <c r="Q16" s="13"/>
      <c r="R16" s="13"/>
      <c r="S16" s="13"/>
      <c r="T16" s="17">
        <v>11832.97</v>
      </c>
      <c r="U16" s="17"/>
      <c r="V16" s="17"/>
      <c r="W16" s="17"/>
      <c r="X16" s="11">
        <f t="shared" si="0"/>
        <v>1479.12125</v>
      </c>
      <c r="Y16" s="11">
        <f t="shared" si="1"/>
        <v>443.73637499999995</v>
      </c>
      <c r="Z16" s="11">
        <f t="shared" si="2"/>
        <v>0</v>
      </c>
      <c r="AA16" s="11">
        <f t="shared" si="3"/>
        <v>0</v>
      </c>
      <c r="AB16" s="11">
        <f t="shared" si="4"/>
        <v>0</v>
      </c>
      <c r="AC16" s="11">
        <f t="shared" si="5"/>
        <v>0</v>
      </c>
      <c r="AD16" s="11">
        <f t="shared" si="6"/>
        <v>1035.384875</v>
      </c>
      <c r="AE16" s="18"/>
      <c r="AF16" s="12"/>
    </row>
    <row r="17" spans="2:32" ht="18.75" thickBot="1">
      <c r="B17" s="25">
        <v>13</v>
      </c>
      <c r="C17" s="28" t="s">
        <v>47</v>
      </c>
      <c r="D17" s="28" t="s">
        <v>31</v>
      </c>
      <c r="E17" s="28" t="s">
        <v>35</v>
      </c>
      <c r="F17" s="29" t="s">
        <v>82</v>
      </c>
      <c r="G17" s="19">
        <v>1</v>
      </c>
      <c r="H17" s="15">
        <v>1</v>
      </c>
      <c r="I17" s="15">
        <v>1</v>
      </c>
      <c r="J17" s="15">
        <v>1</v>
      </c>
      <c r="K17" s="16"/>
      <c r="L17" s="16">
        <v>4</v>
      </c>
      <c r="M17" s="15">
        <v>1</v>
      </c>
      <c r="N17" s="15">
        <v>1</v>
      </c>
      <c r="O17" s="13"/>
      <c r="P17" s="13"/>
      <c r="Q17" s="13"/>
      <c r="R17" s="13"/>
      <c r="S17" s="13"/>
      <c r="T17" s="17">
        <v>12311.75</v>
      </c>
      <c r="U17" s="17"/>
      <c r="V17" s="17"/>
      <c r="W17" s="17"/>
      <c r="X17" s="11">
        <f t="shared" si="0"/>
        <v>1538.96875</v>
      </c>
      <c r="Y17" s="11">
        <f t="shared" si="1"/>
        <v>0</v>
      </c>
      <c r="Z17" s="11">
        <f t="shared" si="2"/>
        <v>0</v>
      </c>
      <c r="AA17" s="11">
        <f t="shared" si="3"/>
        <v>0</v>
      </c>
      <c r="AB17" s="11">
        <f t="shared" si="4"/>
        <v>0</v>
      </c>
      <c r="AC17" s="11">
        <f t="shared" si="5"/>
        <v>461.69062499999995</v>
      </c>
      <c r="AD17" s="11">
        <f t="shared" si="6"/>
        <v>1077.278125</v>
      </c>
      <c r="AE17" s="18"/>
      <c r="AF17" s="12"/>
    </row>
    <row r="18" spans="2:32" ht="18.75" thickBot="1">
      <c r="B18" s="25">
        <v>14</v>
      </c>
      <c r="C18" s="28" t="s">
        <v>46</v>
      </c>
      <c r="D18" s="28" t="s">
        <v>31</v>
      </c>
      <c r="E18" s="28" t="s">
        <v>35</v>
      </c>
      <c r="F18" s="29" t="s">
        <v>81</v>
      </c>
      <c r="G18" s="19">
        <v>1</v>
      </c>
      <c r="H18" s="15">
        <v>1</v>
      </c>
      <c r="I18" s="15">
        <v>1</v>
      </c>
      <c r="J18" s="15">
        <v>1</v>
      </c>
      <c r="K18" s="16">
        <v>1</v>
      </c>
      <c r="L18" s="16">
        <v>3</v>
      </c>
      <c r="M18" s="15">
        <v>1</v>
      </c>
      <c r="N18" s="15">
        <v>1</v>
      </c>
      <c r="O18" s="13"/>
      <c r="P18" s="13"/>
      <c r="Q18" s="13"/>
      <c r="R18" s="13"/>
      <c r="S18" s="13"/>
      <c r="T18" s="17">
        <v>14136.51</v>
      </c>
      <c r="U18" s="17"/>
      <c r="V18" s="17"/>
      <c r="W18" s="17"/>
      <c r="X18" s="11">
        <f t="shared" si="0"/>
        <v>2356.085</v>
      </c>
      <c r="Y18" s="11">
        <f t="shared" si="1"/>
        <v>0</v>
      </c>
      <c r="Z18" s="11">
        <f t="shared" si="2"/>
        <v>471.21700000000004</v>
      </c>
      <c r="AA18" s="11">
        <f t="shared" si="3"/>
        <v>0</v>
      </c>
      <c r="AB18" s="11">
        <f t="shared" si="4"/>
        <v>0</v>
      </c>
      <c r="AC18" s="11">
        <f t="shared" si="5"/>
        <v>706.8255</v>
      </c>
      <c r="AD18" s="11">
        <f t="shared" si="6"/>
        <v>1178.0425</v>
      </c>
      <c r="AE18" s="18"/>
      <c r="AF18" s="12"/>
    </row>
    <row r="19" spans="2:32" ht="18.75" thickBot="1">
      <c r="B19" s="25">
        <v>15</v>
      </c>
      <c r="C19" s="28" t="s">
        <v>58</v>
      </c>
      <c r="D19" s="28" t="s">
        <v>29</v>
      </c>
      <c r="E19" s="28" t="s">
        <v>35</v>
      </c>
      <c r="F19" s="29" t="s">
        <v>93</v>
      </c>
      <c r="G19" s="19">
        <v>1</v>
      </c>
      <c r="H19" s="15">
        <v>1</v>
      </c>
      <c r="I19" s="15"/>
      <c r="J19" s="15">
        <v>1</v>
      </c>
      <c r="K19" s="16"/>
      <c r="L19" s="16">
        <v>7</v>
      </c>
      <c r="M19" s="15">
        <v>1</v>
      </c>
      <c r="N19" s="15"/>
      <c r="O19" s="13"/>
      <c r="P19" s="13">
        <v>1</v>
      </c>
      <c r="Q19" s="13"/>
      <c r="R19" s="13"/>
      <c r="S19" s="13"/>
      <c r="T19" s="17">
        <v>13146.06</v>
      </c>
      <c r="U19" s="17"/>
      <c r="V19" s="17">
        <v>3078.32</v>
      </c>
      <c r="W19" s="17"/>
      <c r="X19" s="11">
        <f t="shared" si="0"/>
        <v>1378.7642857142857</v>
      </c>
      <c r="Y19" s="11">
        <f t="shared" si="1"/>
        <v>0</v>
      </c>
      <c r="Z19" s="11">
        <f t="shared" si="2"/>
        <v>0</v>
      </c>
      <c r="AA19" s="11">
        <f t="shared" si="3"/>
        <v>0</v>
      </c>
      <c r="AB19" s="11">
        <f t="shared" si="4"/>
        <v>0</v>
      </c>
      <c r="AC19" s="11">
        <f t="shared" si="5"/>
        <v>0</v>
      </c>
      <c r="AD19" s="11">
        <f t="shared" si="6"/>
        <v>1378.7642857142857</v>
      </c>
      <c r="AE19" s="18"/>
      <c r="AF19" s="12"/>
    </row>
    <row r="20" spans="2:32" ht="18.75" thickBot="1">
      <c r="B20" s="25">
        <v>16</v>
      </c>
      <c r="C20" s="28" t="s">
        <v>67</v>
      </c>
      <c r="D20" s="28" t="s">
        <v>31</v>
      </c>
      <c r="E20" s="28" t="s">
        <v>35</v>
      </c>
      <c r="F20" s="34" t="s">
        <v>109</v>
      </c>
      <c r="G20" s="7">
        <v>1</v>
      </c>
      <c r="H20" s="15">
        <v>1</v>
      </c>
      <c r="I20" s="15"/>
      <c r="J20" s="15">
        <v>1</v>
      </c>
      <c r="K20" s="16"/>
      <c r="L20" s="16">
        <v>4</v>
      </c>
      <c r="M20" s="15">
        <v>1</v>
      </c>
      <c r="N20" s="15">
        <v>1</v>
      </c>
      <c r="O20" s="13"/>
      <c r="P20" s="13"/>
      <c r="Q20" s="13"/>
      <c r="R20" s="13"/>
      <c r="S20" s="13"/>
      <c r="T20" s="17">
        <v>6736.5</v>
      </c>
      <c r="U20" s="17">
        <v>290.76</v>
      </c>
      <c r="V20" s="17">
        <v>2168.76</v>
      </c>
      <c r="W20" s="17"/>
      <c r="X20" s="11">
        <f t="shared" si="0"/>
        <v>1446.0390000000002</v>
      </c>
      <c r="Y20" s="11">
        <f t="shared" si="1"/>
        <v>0</v>
      </c>
      <c r="Z20" s="11">
        <f t="shared" si="2"/>
        <v>0</v>
      </c>
      <c r="AA20" s="11">
        <f t="shared" si="3"/>
        <v>0</v>
      </c>
      <c r="AB20" s="11">
        <f t="shared" si="4"/>
        <v>0</v>
      </c>
      <c r="AC20" s="11">
        <f t="shared" si="5"/>
        <v>0</v>
      </c>
      <c r="AD20" s="11">
        <f t="shared" si="6"/>
        <v>1446.0390000000002</v>
      </c>
      <c r="AE20" s="18"/>
      <c r="AF20" s="12"/>
    </row>
    <row r="21" spans="2:32" ht="18.75" thickBot="1">
      <c r="B21" s="25">
        <v>17</v>
      </c>
      <c r="C21" s="28" t="s">
        <v>56</v>
      </c>
      <c r="D21" s="28" t="s">
        <v>29</v>
      </c>
      <c r="E21" s="28" t="s">
        <v>35</v>
      </c>
      <c r="F21" s="29" t="s">
        <v>91</v>
      </c>
      <c r="G21" s="19">
        <v>1</v>
      </c>
      <c r="H21" s="15">
        <v>1</v>
      </c>
      <c r="I21" s="15">
        <v>1</v>
      </c>
      <c r="J21" s="15">
        <v>1</v>
      </c>
      <c r="K21" s="16"/>
      <c r="L21" s="16">
        <v>3</v>
      </c>
      <c r="M21" s="15">
        <v>1</v>
      </c>
      <c r="N21" s="15">
        <v>1</v>
      </c>
      <c r="O21" s="13"/>
      <c r="P21" s="13"/>
      <c r="Q21" s="13"/>
      <c r="R21" s="13"/>
      <c r="S21" s="13"/>
      <c r="T21" s="17">
        <v>4943.31</v>
      </c>
      <c r="U21" s="17"/>
      <c r="V21" s="17">
        <v>3851.69</v>
      </c>
      <c r="W21" s="17"/>
      <c r="X21" s="11">
        <f t="shared" si="0"/>
        <v>2107.7816666666668</v>
      </c>
      <c r="Y21" s="11">
        <f t="shared" si="1"/>
        <v>0</v>
      </c>
      <c r="Z21" s="11">
        <f t="shared" si="2"/>
        <v>0</v>
      </c>
      <c r="AA21" s="11">
        <f t="shared" si="3"/>
        <v>0</v>
      </c>
      <c r="AB21" s="11">
        <f t="shared" si="4"/>
        <v>0</v>
      </c>
      <c r="AC21" s="11">
        <f t="shared" si="5"/>
        <v>632.3345</v>
      </c>
      <c r="AD21" s="11">
        <f t="shared" si="6"/>
        <v>1475.4471666666668</v>
      </c>
      <c r="AE21" s="18"/>
      <c r="AF21" s="12"/>
    </row>
    <row r="22" spans="2:32" ht="18.75" thickBot="1">
      <c r="B22" s="25">
        <v>18</v>
      </c>
      <c r="C22" s="28" t="s">
        <v>60</v>
      </c>
      <c r="D22" s="28" t="s">
        <v>29</v>
      </c>
      <c r="E22" s="28" t="s">
        <v>35</v>
      </c>
      <c r="F22" s="29" t="s">
        <v>95</v>
      </c>
      <c r="G22" s="19">
        <v>1</v>
      </c>
      <c r="H22" s="15">
        <v>1</v>
      </c>
      <c r="I22" s="15">
        <v>1</v>
      </c>
      <c r="J22" s="15">
        <v>1</v>
      </c>
      <c r="K22" s="16"/>
      <c r="L22" s="16">
        <v>3</v>
      </c>
      <c r="M22" s="15">
        <v>1</v>
      </c>
      <c r="N22" s="15">
        <v>1</v>
      </c>
      <c r="O22" s="13">
        <v>1</v>
      </c>
      <c r="P22" s="13"/>
      <c r="Q22" s="13"/>
      <c r="R22" s="13"/>
      <c r="S22" s="13"/>
      <c r="T22" s="17">
        <v>9318.07</v>
      </c>
      <c r="U22" s="17"/>
      <c r="V22" s="17">
        <v>6734.31</v>
      </c>
      <c r="W22" s="17"/>
      <c r="X22" s="11">
        <f t="shared" si="0"/>
        <v>3797.781666666667</v>
      </c>
      <c r="Y22" s="11">
        <f t="shared" si="1"/>
        <v>1139.3345000000002</v>
      </c>
      <c r="Z22" s="11">
        <f t="shared" si="2"/>
        <v>0</v>
      </c>
      <c r="AA22" s="11">
        <f t="shared" si="3"/>
        <v>0</v>
      </c>
      <c r="AB22" s="11">
        <f t="shared" si="4"/>
        <v>0</v>
      </c>
      <c r="AC22" s="11">
        <f t="shared" si="5"/>
        <v>1139.3345000000002</v>
      </c>
      <c r="AD22" s="11">
        <f t="shared" si="6"/>
        <v>1519.1126666666667</v>
      </c>
      <c r="AE22" s="18"/>
      <c r="AF22" s="12"/>
    </row>
    <row r="23" spans="2:32" ht="18.75" thickBot="1">
      <c r="B23" s="25">
        <v>19</v>
      </c>
      <c r="C23" s="28" t="s">
        <v>45</v>
      </c>
      <c r="D23" s="28" t="s">
        <v>29</v>
      </c>
      <c r="E23" s="28" t="s">
        <v>35</v>
      </c>
      <c r="F23" s="29" t="s">
        <v>80</v>
      </c>
      <c r="G23" s="19">
        <v>1</v>
      </c>
      <c r="H23" s="15">
        <v>1</v>
      </c>
      <c r="I23" s="15"/>
      <c r="J23" s="15">
        <v>1</v>
      </c>
      <c r="K23" s="16"/>
      <c r="L23" s="16">
        <v>6</v>
      </c>
      <c r="M23" s="15">
        <v>1</v>
      </c>
      <c r="N23" s="15">
        <v>1</v>
      </c>
      <c r="O23" s="13"/>
      <c r="P23" s="13">
        <v>1</v>
      </c>
      <c r="Q23" s="13"/>
      <c r="R23" s="13"/>
      <c r="S23" s="13"/>
      <c r="T23" s="17">
        <v>18380.48</v>
      </c>
      <c r="U23" s="17"/>
      <c r="V23" s="17"/>
      <c r="W23" s="17"/>
      <c r="X23" s="11">
        <f t="shared" si="0"/>
        <v>1531.7066666666667</v>
      </c>
      <c r="Y23" s="11">
        <f t="shared" si="1"/>
        <v>0</v>
      </c>
      <c r="Z23" s="11">
        <f t="shared" si="2"/>
        <v>0</v>
      </c>
      <c r="AA23" s="11">
        <f t="shared" si="3"/>
        <v>0</v>
      </c>
      <c r="AB23" s="11">
        <f t="shared" si="4"/>
        <v>0</v>
      </c>
      <c r="AC23" s="11">
        <f t="shared" si="5"/>
        <v>0</v>
      </c>
      <c r="AD23" s="11">
        <f t="shared" si="6"/>
        <v>1531.7066666666667</v>
      </c>
      <c r="AE23" s="18"/>
      <c r="AF23" s="12"/>
    </row>
    <row r="24" spans="2:32" ht="18.75" thickBot="1">
      <c r="B24" s="25">
        <v>20</v>
      </c>
      <c r="C24" s="28">
        <v>19381</v>
      </c>
      <c r="D24" s="28" t="s">
        <v>31</v>
      </c>
      <c r="E24" s="28">
        <v>1</v>
      </c>
      <c r="F24" s="34" t="s">
        <v>106</v>
      </c>
      <c r="G24" s="7">
        <v>1</v>
      </c>
      <c r="H24" s="15">
        <v>1</v>
      </c>
      <c r="I24" s="15">
        <v>1</v>
      </c>
      <c r="J24" s="15">
        <v>1</v>
      </c>
      <c r="K24" s="16"/>
      <c r="L24" s="16">
        <v>4</v>
      </c>
      <c r="M24" s="15">
        <v>1</v>
      </c>
      <c r="N24" s="15">
        <v>1</v>
      </c>
      <c r="O24" s="13"/>
      <c r="P24" s="13"/>
      <c r="Q24" s="13"/>
      <c r="R24" s="13"/>
      <c r="S24" s="13"/>
      <c r="T24" s="17">
        <v>4935.93</v>
      </c>
      <c r="U24" s="17"/>
      <c r="V24" s="17">
        <v>6334.12</v>
      </c>
      <c r="W24" s="17"/>
      <c r="X24" s="11">
        <f t="shared" si="0"/>
        <v>2200.52125</v>
      </c>
      <c r="Y24" s="11">
        <f t="shared" si="1"/>
        <v>0</v>
      </c>
      <c r="Z24" s="11">
        <f t="shared" si="2"/>
        <v>0</v>
      </c>
      <c r="AA24" s="11">
        <f t="shared" si="3"/>
        <v>0</v>
      </c>
      <c r="AB24" s="11">
        <f t="shared" si="4"/>
        <v>0</v>
      </c>
      <c r="AC24" s="11">
        <f t="shared" si="5"/>
        <v>660.1563749999999</v>
      </c>
      <c r="AD24" s="11">
        <f t="shared" si="6"/>
        <v>1540.3648749999998</v>
      </c>
      <c r="AE24" s="18"/>
      <c r="AF24" s="12"/>
    </row>
    <row r="25" spans="2:32" ht="18.75" thickBot="1">
      <c r="B25" s="25">
        <v>21</v>
      </c>
      <c r="C25" s="28" t="s">
        <v>51</v>
      </c>
      <c r="D25" s="28" t="s">
        <v>30</v>
      </c>
      <c r="E25" s="28" t="s">
        <v>35</v>
      </c>
      <c r="F25" s="29" t="s">
        <v>86</v>
      </c>
      <c r="G25" s="19">
        <v>1</v>
      </c>
      <c r="H25" s="15">
        <v>1</v>
      </c>
      <c r="I25" s="15"/>
      <c r="J25" s="15">
        <v>1</v>
      </c>
      <c r="K25" s="16"/>
      <c r="L25" s="16">
        <v>4</v>
      </c>
      <c r="M25" s="15">
        <v>1</v>
      </c>
      <c r="N25" s="15">
        <v>1</v>
      </c>
      <c r="O25" s="13"/>
      <c r="P25" s="13"/>
      <c r="Q25" s="13"/>
      <c r="R25" s="13"/>
      <c r="S25" s="13"/>
      <c r="T25" s="17">
        <v>12048.4</v>
      </c>
      <c r="U25" s="17">
        <v>241.98</v>
      </c>
      <c r="V25" s="17"/>
      <c r="W25" s="17"/>
      <c r="X25" s="11">
        <f t="shared" si="0"/>
        <v>1557.47075</v>
      </c>
      <c r="Y25" s="11">
        <f t="shared" si="1"/>
        <v>0</v>
      </c>
      <c r="Z25" s="11">
        <f t="shared" si="2"/>
        <v>0</v>
      </c>
      <c r="AA25" s="11">
        <f t="shared" si="3"/>
        <v>0</v>
      </c>
      <c r="AB25" s="11">
        <f t="shared" si="4"/>
        <v>0</v>
      </c>
      <c r="AC25" s="11">
        <f t="shared" si="5"/>
        <v>0</v>
      </c>
      <c r="AD25" s="11">
        <f t="shared" si="6"/>
        <v>1557.47075</v>
      </c>
      <c r="AE25" s="18"/>
      <c r="AF25" s="12"/>
    </row>
    <row r="26" spans="2:32" ht="18.75" thickBot="1">
      <c r="B26" s="25">
        <v>22</v>
      </c>
      <c r="C26" s="28" t="s">
        <v>54</v>
      </c>
      <c r="D26" s="28" t="s">
        <v>31</v>
      </c>
      <c r="E26" s="28" t="s">
        <v>35</v>
      </c>
      <c r="F26" s="29" t="s">
        <v>89</v>
      </c>
      <c r="G26" s="19">
        <v>1</v>
      </c>
      <c r="H26" s="15">
        <v>1</v>
      </c>
      <c r="I26" s="15"/>
      <c r="J26" s="15">
        <v>1</v>
      </c>
      <c r="K26" s="16"/>
      <c r="L26" s="16">
        <v>5</v>
      </c>
      <c r="M26" s="15">
        <v>1</v>
      </c>
      <c r="N26" s="15">
        <v>1</v>
      </c>
      <c r="O26" s="13"/>
      <c r="P26" s="13"/>
      <c r="Q26" s="13">
        <v>1</v>
      </c>
      <c r="R26" s="13"/>
      <c r="S26" s="13"/>
      <c r="T26" s="17">
        <v>15773.98</v>
      </c>
      <c r="U26" s="17"/>
      <c r="V26" s="17"/>
      <c r="W26" s="17"/>
      <c r="X26" s="11">
        <f t="shared" si="0"/>
        <v>1577.398</v>
      </c>
      <c r="Y26" s="11">
        <f t="shared" si="1"/>
        <v>0</v>
      </c>
      <c r="Z26" s="11">
        <f t="shared" si="2"/>
        <v>0</v>
      </c>
      <c r="AA26" s="11">
        <f t="shared" si="3"/>
        <v>0</v>
      </c>
      <c r="AB26" s="11">
        <f t="shared" si="4"/>
        <v>0</v>
      </c>
      <c r="AC26" s="11">
        <f t="shared" si="5"/>
        <v>0</v>
      </c>
      <c r="AD26" s="11">
        <f t="shared" si="6"/>
        <v>1577.398</v>
      </c>
      <c r="AE26" s="18"/>
      <c r="AF26" s="12"/>
    </row>
    <row r="27" spans="2:32" ht="18.75" thickBot="1">
      <c r="B27" s="25">
        <v>23</v>
      </c>
      <c r="C27" s="28">
        <v>19186</v>
      </c>
      <c r="D27" s="28" t="s">
        <v>30</v>
      </c>
      <c r="E27" s="28">
        <v>1</v>
      </c>
      <c r="F27" s="34" t="s">
        <v>103</v>
      </c>
      <c r="G27" s="7">
        <v>1</v>
      </c>
      <c r="H27" s="15">
        <v>1</v>
      </c>
      <c r="I27" s="15"/>
      <c r="J27" s="15">
        <v>1</v>
      </c>
      <c r="K27" s="16"/>
      <c r="L27" s="16">
        <v>2</v>
      </c>
      <c r="M27" s="15">
        <v>1</v>
      </c>
      <c r="N27" s="15">
        <v>1</v>
      </c>
      <c r="O27" s="13"/>
      <c r="P27" s="13"/>
      <c r="Q27" s="13"/>
      <c r="R27" s="13">
        <v>1</v>
      </c>
      <c r="S27" s="13"/>
      <c r="T27" s="17">
        <v>7389.02</v>
      </c>
      <c r="U27" s="17"/>
      <c r="V27" s="17"/>
      <c r="W27" s="17"/>
      <c r="X27" s="11">
        <f t="shared" si="0"/>
        <v>1847.255</v>
      </c>
      <c r="Y27" s="11">
        <f t="shared" si="1"/>
        <v>0</v>
      </c>
      <c r="Z27" s="11">
        <f t="shared" si="2"/>
        <v>0</v>
      </c>
      <c r="AA27" s="11">
        <f t="shared" si="3"/>
        <v>184.7255</v>
      </c>
      <c r="AB27" s="11">
        <f t="shared" si="4"/>
        <v>0</v>
      </c>
      <c r="AC27" s="11">
        <f t="shared" si="5"/>
        <v>0</v>
      </c>
      <c r="AD27" s="11">
        <f t="shared" si="6"/>
        <v>1662.5295</v>
      </c>
      <c r="AE27" s="18"/>
      <c r="AF27" s="12"/>
    </row>
    <row r="28" spans="2:32" ht="18.75" thickBot="1">
      <c r="B28" s="25">
        <v>24</v>
      </c>
      <c r="C28" s="28" t="s">
        <v>68</v>
      </c>
      <c r="D28" s="28" t="s">
        <v>31</v>
      </c>
      <c r="E28" s="28" t="s">
        <v>35</v>
      </c>
      <c r="F28" s="34" t="s">
        <v>110</v>
      </c>
      <c r="G28" s="7">
        <v>1</v>
      </c>
      <c r="H28" s="15">
        <v>1</v>
      </c>
      <c r="I28" s="15"/>
      <c r="J28" s="15">
        <v>1</v>
      </c>
      <c r="K28" s="16"/>
      <c r="L28" s="16">
        <v>4</v>
      </c>
      <c r="M28" s="15">
        <v>1</v>
      </c>
      <c r="N28" s="15">
        <v>1</v>
      </c>
      <c r="O28" s="13">
        <v>1</v>
      </c>
      <c r="P28" s="13"/>
      <c r="Q28" s="13"/>
      <c r="R28" s="13"/>
      <c r="S28" s="13"/>
      <c r="T28" s="17">
        <v>9254.58</v>
      </c>
      <c r="U28" s="17"/>
      <c r="V28" s="17">
        <v>5156.89</v>
      </c>
      <c r="W28" s="17"/>
      <c r="X28" s="11">
        <f t="shared" si="0"/>
        <v>2446.045</v>
      </c>
      <c r="Y28" s="11">
        <f t="shared" si="1"/>
        <v>733.8135</v>
      </c>
      <c r="Z28" s="11">
        <f t="shared" si="2"/>
        <v>0</v>
      </c>
      <c r="AA28" s="11">
        <f t="shared" si="3"/>
        <v>0</v>
      </c>
      <c r="AB28" s="11">
        <f t="shared" si="4"/>
        <v>0</v>
      </c>
      <c r="AC28" s="11">
        <f t="shared" si="5"/>
        <v>0</v>
      </c>
      <c r="AD28" s="11">
        <f t="shared" si="6"/>
        <v>1712.2315</v>
      </c>
      <c r="AE28" s="18"/>
      <c r="AF28" s="12"/>
    </row>
    <row r="29" spans="2:32" ht="18.75" thickBot="1">
      <c r="B29" s="25">
        <v>25</v>
      </c>
      <c r="C29" s="28" t="s">
        <v>63</v>
      </c>
      <c r="D29" s="28" t="s">
        <v>30</v>
      </c>
      <c r="E29" s="28" t="s">
        <v>35</v>
      </c>
      <c r="F29" s="29" t="s">
        <v>98</v>
      </c>
      <c r="G29" s="19">
        <v>1</v>
      </c>
      <c r="H29" s="15">
        <v>1</v>
      </c>
      <c r="I29" s="15"/>
      <c r="J29" s="15">
        <v>1</v>
      </c>
      <c r="K29" s="16"/>
      <c r="L29" s="16">
        <v>5</v>
      </c>
      <c r="M29" s="15">
        <v>1</v>
      </c>
      <c r="N29" s="15">
        <v>1</v>
      </c>
      <c r="O29" s="13"/>
      <c r="P29" s="13"/>
      <c r="Q29" s="13">
        <v>1</v>
      </c>
      <c r="R29" s="13"/>
      <c r="S29" s="13"/>
      <c r="T29" s="17">
        <v>17368.22</v>
      </c>
      <c r="U29" s="17"/>
      <c r="V29" s="17"/>
      <c r="W29" s="17"/>
      <c r="X29" s="11">
        <f t="shared" si="0"/>
        <v>1736.8220000000001</v>
      </c>
      <c r="Y29" s="11">
        <f t="shared" si="1"/>
        <v>0</v>
      </c>
      <c r="Z29" s="11">
        <f t="shared" si="2"/>
        <v>0</v>
      </c>
      <c r="AA29" s="11">
        <f t="shared" si="3"/>
        <v>0</v>
      </c>
      <c r="AB29" s="11">
        <f t="shared" si="4"/>
        <v>0</v>
      </c>
      <c r="AC29" s="11">
        <f t="shared" si="5"/>
        <v>0</v>
      </c>
      <c r="AD29" s="11">
        <f t="shared" si="6"/>
        <v>1736.8220000000001</v>
      </c>
      <c r="AE29" s="18"/>
      <c r="AF29" s="12"/>
    </row>
    <row r="30" spans="2:32" ht="18.75" thickBot="1">
      <c r="B30" s="25">
        <v>26</v>
      </c>
      <c r="C30" s="28">
        <v>19337</v>
      </c>
      <c r="D30" s="28" t="s">
        <v>31</v>
      </c>
      <c r="E30" s="28">
        <v>1</v>
      </c>
      <c r="F30" s="34" t="s">
        <v>107</v>
      </c>
      <c r="G30" s="7">
        <v>1</v>
      </c>
      <c r="H30" s="15">
        <v>1</v>
      </c>
      <c r="I30" s="15"/>
      <c r="J30" s="15">
        <v>1</v>
      </c>
      <c r="K30" s="16"/>
      <c r="L30" s="16">
        <v>3</v>
      </c>
      <c r="M30" s="15">
        <v>1</v>
      </c>
      <c r="N30" s="15">
        <v>1</v>
      </c>
      <c r="O30" s="13"/>
      <c r="P30" s="13"/>
      <c r="Q30" s="13"/>
      <c r="R30" s="13"/>
      <c r="S30" s="13"/>
      <c r="T30" s="17">
        <v>678.06</v>
      </c>
      <c r="U30" s="17"/>
      <c r="V30" s="17">
        <v>5041.9</v>
      </c>
      <c r="W30" s="17"/>
      <c r="X30" s="11">
        <f t="shared" si="0"/>
        <v>1793.6433333333332</v>
      </c>
      <c r="Y30" s="11">
        <f t="shared" si="1"/>
        <v>0</v>
      </c>
      <c r="Z30" s="11">
        <f t="shared" si="2"/>
        <v>0</v>
      </c>
      <c r="AA30" s="11">
        <f t="shared" si="3"/>
        <v>0</v>
      </c>
      <c r="AB30" s="11">
        <f t="shared" si="4"/>
        <v>0</v>
      </c>
      <c r="AC30" s="11">
        <f t="shared" si="5"/>
        <v>0</v>
      </c>
      <c r="AD30" s="11">
        <f t="shared" si="6"/>
        <v>1793.6433333333332</v>
      </c>
      <c r="AE30" s="18"/>
      <c r="AF30" s="12"/>
    </row>
    <row r="31" spans="2:32" s="27" customFormat="1" ht="18.75" thickBot="1">
      <c r="B31" s="25">
        <v>27</v>
      </c>
      <c r="C31" s="28" t="s">
        <v>57</v>
      </c>
      <c r="D31" s="28" t="s">
        <v>29</v>
      </c>
      <c r="E31" s="28" t="s">
        <v>35</v>
      </c>
      <c r="F31" s="29" t="s">
        <v>92</v>
      </c>
      <c r="G31" s="19">
        <v>1</v>
      </c>
      <c r="H31" s="15">
        <v>1</v>
      </c>
      <c r="I31" s="15">
        <v>1</v>
      </c>
      <c r="J31" s="15">
        <v>1</v>
      </c>
      <c r="K31" s="16"/>
      <c r="L31" s="16">
        <v>3</v>
      </c>
      <c r="M31" s="15">
        <v>1</v>
      </c>
      <c r="N31" s="15">
        <v>1</v>
      </c>
      <c r="O31" s="13"/>
      <c r="P31" s="13"/>
      <c r="Q31" s="13"/>
      <c r="R31" s="13"/>
      <c r="S31" s="13"/>
      <c r="T31" s="17">
        <v>7340.21</v>
      </c>
      <c r="U31" s="17"/>
      <c r="V31" s="17">
        <v>4389.39</v>
      </c>
      <c r="W31" s="17"/>
      <c r="X31" s="11">
        <f t="shared" si="0"/>
        <v>2686.4983333333334</v>
      </c>
      <c r="Y31" s="11">
        <f t="shared" si="1"/>
        <v>0</v>
      </c>
      <c r="Z31" s="11">
        <f t="shared" si="2"/>
        <v>0</v>
      </c>
      <c r="AA31" s="11">
        <f t="shared" si="3"/>
        <v>0</v>
      </c>
      <c r="AB31" s="11">
        <f t="shared" si="4"/>
        <v>0</v>
      </c>
      <c r="AC31" s="11">
        <f t="shared" si="5"/>
        <v>805.9495000000001</v>
      </c>
      <c r="AD31" s="11">
        <f t="shared" si="6"/>
        <v>1880.5488333333333</v>
      </c>
      <c r="AE31" s="18"/>
      <c r="AF31" s="12"/>
    </row>
    <row r="32" spans="2:32" ht="18.75" thickBot="1">
      <c r="B32" s="25">
        <v>28</v>
      </c>
      <c r="C32" s="28" t="s">
        <v>53</v>
      </c>
      <c r="D32" s="28" t="s">
        <v>31</v>
      </c>
      <c r="E32" s="28" t="s">
        <v>35</v>
      </c>
      <c r="F32" s="29" t="s">
        <v>88</v>
      </c>
      <c r="G32" s="19">
        <v>1</v>
      </c>
      <c r="H32" s="15">
        <v>1</v>
      </c>
      <c r="I32" s="15"/>
      <c r="J32" s="15">
        <v>1</v>
      </c>
      <c r="K32" s="16"/>
      <c r="L32" s="16">
        <v>5</v>
      </c>
      <c r="M32" s="15">
        <v>1</v>
      </c>
      <c r="N32" s="15">
        <v>1</v>
      </c>
      <c r="O32" s="13">
        <v>1</v>
      </c>
      <c r="P32" s="13"/>
      <c r="Q32" s="13">
        <v>1</v>
      </c>
      <c r="R32" s="13"/>
      <c r="S32" s="13"/>
      <c r="T32" s="17">
        <v>24251.73</v>
      </c>
      <c r="U32" s="17"/>
      <c r="V32" s="17">
        <v>1410.96</v>
      </c>
      <c r="W32" s="17"/>
      <c r="X32" s="11">
        <f t="shared" si="0"/>
        <v>2707.3650000000002</v>
      </c>
      <c r="Y32" s="11">
        <f t="shared" si="1"/>
        <v>812.2095</v>
      </c>
      <c r="Z32" s="11">
        <f t="shared" si="2"/>
        <v>0</v>
      </c>
      <c r="AA32" s="11">
        <f t="shared" si="3"/>
        <v>0</v>
      </c>
      <c r="AB32" s="11">
        <f t="shared" si="4"/>
        <v>0</v>
      </c>
      <c r="AC32" s="11">
        <f t="shared" si="5"/>
        <v>0</v>
      </c>
      <c r="AD32" s="11">
        <f t="shared" si="6"/>
        <v>1895.1555000000003</v>
      </c>
      <c r="AE32" s="18"/>
      <c r="AF32" s="12"/>
    </row>
    <row r="33" spans="2:32" ht="18.75" thickBot="1">
      <c r="B33" s="25">
        <v>29</v>
      </c>
      <c r="C33" s="28" t="s">
        <v>36</v>
      </c>
      <c r="D33" s="28" t="s">
        <v>30</v>
      </c>
      <c r="E33" s="28" t="s">
        <v>35</v>
      </c>
      <c r="F33" s="29" t="s">
        <v>70</v>
      </c>
      <c r="G33" s="19">
        <v>1</v>
      </c>
      <c r="H33" s="15">
        <v>1</v>
      </c>
      <c r="I33" s="15"/>
      <c r="J33" s="15">
        <v>1</v>
      </c>
      <c r="K33" s="16"/>
      <c r="L33" s="16">
        <v>4</v>
      </c>
      <c r="M33" s="15">
        <v>1</v>
      </c>
      <c r="N33" s="15">
        <v>1</v>
      </c>
      <c r="O33" s="13"/>
      <c r="P33" s="13"/>
      <c r="Q33" s="13"/>
      <c r="R33" s="13"/>
      <c r="S33" s="13"/>
      <c r="T33" s="17">
        <v>9458.22</v>
      </c>
      <c r="U33" s="17">
        <v>3404.24</v>
      </c>
      <c r="V33" s="17"/>
      <c r="W33" s="17"/>
      <c r="X33" s="11">
        <f t="shared" si="0"/>
        <v>1905.6785</v>
      </c>
      <c r="Y33" s="11">
        <f t="shared" si="1"/>
        <v>0</v>
      </c>
      <c r="Z33" s="11">
        <f t="shared" si="2"/>
        <v>0</v>
      </c>
      <c r="AA33" s="11">
        <f t="shared" si="3"/>
        <v>0</v>
      </c>
      <c r="AB33" s="11">
        <f t="shared" si="4"/>
        <v>0</v>
      </c>
      <c r="AC33" s="11">
        <f t="shared" si="5"/>
        <v>0</v>
      </c>
      <c r="AD33" s="11">
        <f t="shared" si="6"/>
        <v>1905.6785</v>
      </c>
      <c r="AE33" s="18"/>
      <c r="AF33" s="12"/>
    </row>
    <row r="34" spans="2:32" s="27" customFormat="1" ht="18.75" thickBot="1">
      <c r="B34" s="25">
        <v>30</v>
      </c>
      <c r="C34" s="28" t="s">
        <v>65</v>
      </c>
      <c r="D34" s="28" t="s">
        <v>31</v>
      </c>
      <c r="E34" s="28" t="s">
        <v>35</v>
      </c>
      <c r="F34" s="29" t="s">
        <v>100</v>
      </c>
      <c r="G34" s="25">
        <v>1</v>
      </c>
      <c r="H34" s="15">
        <v>1</v>
      </c>
      <c r="I34" s="15"/>
      <c r="J34" s="15">
        <v>1</v>
      </c>
      <c r="K34" s="16"/>
      <c r="L34" s="16">
        <v>4</v>
      </c>
      <c r="M34" s="15">
        <v>1</v>
      </c>
      <c r="N34" s="15">
        <v>1</v>
      </c>
      <c r="O34" s="13"/>
      <c r="P34" s="13">
        <v>1</v>
      </c>
      <c r="Q34" s="13"/>
      <c r="R34" s="13"/>
      <c r="S34" s="13"/>
      <c r="T34" s="17">
        <v>2080.75</v>
      </c>
      <c r="U34" s="17"/>
      <c r="V34" s="17">
        <v>6676.09</v>
      </c>
      <c r="W34" s="17"/>
      <c r="X34" s="11">
        <f t="shared" si="0"/>
        <v>1929.11625</v>
      </c>
      <c r="Y34" s="11">
        <f t="shared" si="1"/>
        <v>0</v>
      </c>
      <c r="Z34" s="11">
        <f t="shared" si="2"/>
        <v>0</v>
      </c>
      <c r="AA34" s="11">
        <f t="shared" si="3"/>
        <v>0</v>
      </c>
      <c r="AB34" s="11">
        <f t="shared" si="4"/>
        <v>0</v>
      </c>
      <c r="AC34" s="11">
        <f t="shared" si="5"/>
        <v>0</v>
      </c>
      <c r="AD34" s="11">
        <f t="shared" si="6"/>
        <v>1929.11625</v>
      </c>
      <c r="AE34" s="26"/>
      <c r="AF34" s="12"/>
    </row>
    <row r="35" spans="2:32" ht="18.75" thickBot="1">
      <c r="B35" s="25">
        <v>31</v>
      </c>
      <c r="C35" s="28" t="s">
        <v>38</v>
      </c>
      <c r="D35" s="28" t="s">
        <v>29</v>
      </c>
      <c r="E35" s="28" t="s">
        <v>35</v>
      </c>
      <c r="F35" s="33" t="s">
        <v>72</v>
      </c>
      <c r="G35" s="19">
        <v>1</v>
      </c>
      <c r="H35" s="13">
        <v>1</v>
      </c>
      <c r="I35" s="13">
        <v>1</v>
      </c>
      <c r="J35" s="13">
        <v>1</v>
      </c>
      <c r="K35" s="14"/>
      <c r="L35" s="14">
        <v>4</v>
      </c>
      <c r="M35" s="14">
        <v>1</v>
      </c>
      <c r="N35" s="13">
        <v>1</v>
      </c>
      <c r="O35" s="13"/>
      <c r="P35" s="13">
        <v>1</v>
      </c>
      <c r="Q35" s="13"/>
      <c r="R35" s="13"/>
      <c r="S35" s="13"/>
      <c r="T35" s="17">
        <v>22199.03</v>
      </c>
      <c r="U35" s="17"/>
      <c r="V35" s="17"/>
      <c r="W35" s="17"/>
      <c r="X35" s="11">
        <f t="shared" si="0"/>
        <v>2774.87875</v>
      </c>
      <c r="Y35" s="11">
        <f t="shared" si="1"/>
        <v>0</v>
      </c>
      <c r="Z35" s="11">
        <f t="shared" si="2"/>
        <v>0</v>
      </c>
      <c r="AA35" s="11">
        <f t="shared" si="3"/>
        <v>0</v>
      </c>
      <c r="AB35" s="11">
        <f t="shared" si="4"/>
        <v>0</v>
      </c>
      <c r="AC35" s="11">
        <f t="shared" si="5"/>
        <v>832.463625</v>
      </c>
      <c r="AD35" s="11">
        <f t="shared" si="6"/>
        <v>1942.415125</v>
      </c>
      <c r="AE35" s="26"/>
      <c r="AF35" s="12"/>
    </row>
    <row r="36" spans="2:32" ht="18.75" thickBot="1">
      <c r="B36" s="25">
        <v>32</v>
      </c>
      <c r="C36" s="28" t="s">
        <v>64</v>
      </c>
      <c r="D36" s="28" t="s">
        <v>30</v>
      </c>
      <c r="E36" s="28" t="s">
        <v>35</v>
      </c>
      <c r="F36" s="33" t="s">
        <v>99</v>
      </c>
      <c r="G36" s="19">
        <v>1</v>
      </c>
      <c r="H36" s="15">
        <v>1</v>
      </c>
      <c r="I36" s="15"/>
      <c r="J36" s="15">
        <v>1</v>
      </c>
      <c r="K36" s="16"/>
      <c r="L36" s="16">
        <v>3</v>
      </c>
      <c r="M36" s="15">
        <v>1</v>
      </c>
      <c r="N36" s="15">
        <v>1</v>
      </c>
      <c r="O36" s="13"/>
      <c r="P36" s="13"/>
      <c r="Q36" s="13">
        <v>1</v>
      </c>
      <c r="R36" s="13">
        <v>1</v>
      </c>
      <c r="S36" s="13"/>
      <c r="T36" s="17">
        <v>3100.63</v>
      </c>
      <c r="U36" s="17"/>
      <c r="V36" s="17">
        <v>4974.41</v>
      </c>
      <c r="W36" s="17"/>
      <c r="X36" s="11">
        <f t="shared" si="0"/>
        <v>2174.9083333333333</v>
      </c>
      <c r="Y36" s="11">
        <f t="shared" si="1"/>
        <v>0</v>
      </c>
      <c r="Z36" s="11">
        <f t="shared" si="2"/>
        <v>0</v>
      </c>
      <c r="AA36" s="11">
        <f t="shared" si="3"/>
        <v>217.49083333333334</v>
      </c>
      <c r="AB36" s="11">
        <f t="shared" si="4"/>
        <v>0</v>
      </c>
      <c r="AC36" s="11">
        <f t="shared" si="5"/>
        <v>0</v>
      </c>
      <c r="AD36" s="11">
        <f t="shared" si="6"/>
        <v>1957.4175</v>
      </c>
      <c r="AE36" s="18"/>
      <c r="AF36" s="12"/>
    </row>
    <row r="37" spans="2:32" ht="18.75" thickBot="1">
      <c r="B37" s="25">
        <v>33</v>
      </c>
      <c r="C37" s="28" t="s">
        <v>42</v>
      </c>
      <c r="D37" s="28" t="s">
        <v>31</v>
      </c>
      <c r="E37" s="28" t="s">
        <v>35</v>
      </c>
      <c r="F37" s="33" t="s">
        <v>76</v>
      </c>
      <c r="G37" s="35">
        <v>1</v>
      </c>
      <c r="H37" s="13">
        <v>1</v>
      </c>
      <c r="I37" s="13">
        <v>1</v>
      </c>
      <c r="J37" s="13">
        <v>1</v>
      </c>
      <c r="K37" s="14"/>
      <c r="L37" s="14">
        <v>3</v>
      </c>
      <c r="M37" s="14">
        <v>1</v>
      </c>
      <c r="N37" s="13">
        <v>1</v>
      </c>
      <c r="O37" s="13"/>
      <c r="P37" s="13"/>
      <c r="Q37" s="13">
        <v>1</v>
      </c>
      <c r="R37" s="39"/>
      <c r="S37" s="13"/>
      <c r="T37" s="17">
        <v>17688.47</v>
      </c>
      <c r="U37" s="17"/>
      <c r="V37" s="17"/>
      <c r="W37" s="40"/>
      <c r="X37" s="11">
        <f t="shared" si="0"/>
        <v>2948.0783333333334</v>
      </c>
      <c r="Y37" s="11">
        <f t="shared" si="1"/>
        <v>0</v>
      </c>
      <c r="Z37" s="11">
        <f t="shared" si="2"/>
        <v>0</v>
      </c>
      <c r="AA37" s="11">
        <f t="shared" si="3"/>
        <v>0</v>
      </c>
      <c r="AB37" s="11">
        <f t="shared" si="4"/>
        <v>0</v>
      </c>
      <c r="AC37" s="11">
        <f t="shared" si="5"/>
        <v>884.4235</v>
      </c>
      <c r="AD37" s="11">
        <f t="shared" si="6"/>
        <v>2063.6548333333335</v>
      </c>
      <c r="AE37" s="22"/>
      <c r="AF37" s="12"/>
    </row>
    <row r="38" spans="2:32" ht="18.75" thickBot="1">
      <c r="B38" s="25">
        <v>34</v>
      </c>
      <c r="C38" s="28" t="s">
        <v>34</v>
      </c>
      <c r="D38" s="28" t="s">
        <v>29</v>
      </c>
      <c r="E38" s="28" t="s">
        <v>35</v>
      </c>
      <c r="F38" s="33" t="s">
        <v>69</v>
      </c>
      <c r="G38" s="35">
        <v>1</v>
      </c>
      <c r="H38" s="15">
        <v>1</v>
      </c>
      <c r="I38" s="15">
        <v>1</v>
      </c>
      <c r="J38" s="15">
        <v>1</v>
      </c>
      <c r="K38" s="16"/>
      <c r="L38" s="16">
        <v>3</v>
      </c>
      <c r="M38" s="15">
        <v>1</v>
      </c>
      <c r="N38" s="15">
        <v>1</v>
      </c>
      <c r="O38" s="13"/>
      <c r="P38" s="13"/>
      <c r="Q38" s="13"/>
      <c r="R38" s="13"/>
      <c r="S38" s="13"/>
      <c r="T38" s="17">
        <v>18938.56</v>
      </c>
      <c r="U38" s="17"/>
      <c r="V38" s="17"/>
      <c r="W38" s="17"/>
      <c r="X38" s="11">
        <f t="shared" si="0"/>
        <v>3156.4266666666667</v>
      </c>
      <c r="Y38" s="11">
        <f t="shared" si="1"/>
        <v>0</v>
      </c>
      <c r="Z38" s="11">
        <f t="shared" si="2"/>
        <v>0</v>
      </c>
      <c r="AA38" s="11">
        <f t="shared" si="3"/>
        <v>0</v>
      </c>
      <c r="AB38" s="11">
        <f t="shared" si="4"/>
        <v>0</v>
      </c>
      <c r="AC38" s="11">
        <f t="shared" si="5"/>
        <v>946.928</v>
      </c>
      <c r="AD38" s="11">
        <f t="shared" si="6"/>
        <v>2209.498666666667</v>
      </c>
      <c r="AE38" s="18"/>
      <c r="AF38" s="12"/>
    </row>
    <row r="39" spans="2:32" ht="18.75" thickBot="1">
      <c r="B39" s="25">
        <v>35</v>
      </c>
      <c r="C39" s="28" t="s">
        <v>40</v>
      </c>
      <c r="D39" s="28" t="s">
        <v>31</v>
      </c>
      <c r="E39" s="28" t="s">
        <v>35</v>
      </c>
      <c r="F39" s="33" t="s">
        <v>74</v>
      </c>
      <c r="G39" s="35">
        <v>1</v>
      </c>
      <c r="H39" s="15">
        <v>1</v>
      </c>
      <c r="I39" s="15"/>
      <c r="J39" s="15">
        <v>1</v>
      </c>
      <c r="K39" s="16"/>
      <c r="L39" s="16">
        <v>4</v>
      </c>
      <c r="M39" s="15">
        <v>1</v>
      </c>
      <c r="N39" s="15">
        <v>1</v>
      </c>
      <c r="O39" s="13">
        <v>1</v>
      </c>
      <c r="P39" s="13"/>
      <c r="Q39" s="13"/>
      <c r="R39" s="13"/>
      <c r="S39" s="13"/>
      <c r="T39" s="17">
        <v>21389.09</v>
      </c>
      <c r="U39" s="17"/>
      <c r="V39" s="17">
        <v>4626.89</v>
      </c>
      <c r="W39" s="17"/>
      <c r="X39" s="11">
        <f t="shared" si="0"/>
        <v>3830.3587500000003</v>
      </c>
      <c r="Y39" s="11">
        <f t="shared" si="1"/>
        <v>1149.107625</v>
      </c>
      <c r="Z39" s="11">
        <f t="shared" si="2"/>
        <v>0</v>
      </c>
      <c r="AA39" s="11">
        <f t="shared" si="3"/>
        <v>0</v>
      </c>
      <c r="AB39" s="11">
        <f t="shared" si="4"/>
        <v>0</v>
      </c>
      <c r="AC39" s="11">
        <f t="shared" si="5"/>
        <v>0</v>
      </c>
      <c r="AD39" s="11">
        <f t="shared" si="6"/>
        <v>2681.2511250000002</v>
      </c>
      <c r="AE39" s="18"/>
      <c r="AF39" s="12"/>
    </row>
    <row r="40" spans="2:32" ht="18.75" thickBot="1">
      <c r="B40" s="25">
        <v>36</v>
      </c>
      <c r="C40" s="28" t="s">
        <v>43</v>
      </c>
      <c r="D40" s="28" t="s">
        <v>31</v>
      </c>
      <c r="E40" s="28" t="s">
        <v>35</v>
      </c>
      <c r="F40" s="33" t="s">
        <v>78</v>
      </c>
      <c r="G40" s="35">
        <v>1</v>
      </c>
      <c r="H40" s="15">
        <v>1</v>
      </c>
      <c r="I40" s="15"/>
      <c r="J40" s="15">
        <v>1</v>
      </c>
      <c r="K40" s="16">
        <v>1</v>
      </c>
      <c r="L40" s="16">
        <v>3</v>
      </c>
      <c r="M40" s="15">
        <v>1</v>
      </c>
      <c r="N40" s="15">
        <v>1</v>
      </c>
      <c r="O40" s="13"/>
      <c r="P40" s="13"/>
      <c r="Q40" s="13"/>
      <c r="R40" s="13">
        <v>1</v>
      </c>
      <c r="S40" s="13"/>
      <c r="T40" s="17">
        <v>24016.03</v>
      </c>
      <c r="U40" s="17"/>
      <c r="V40" s="17"/>
      <c r="W40" s="17"/>
      <c r="X40" s="11">
        <f t="shared" si="0"/>
        <v>4002.6716666666666</v>
      </c>
      <c r="Y40" s="11">
        <f t="shared" si="1"/>
        <v>0</v>
      </c>
      <c r="Z40" s="11">
        <f t="shared" si="2"/>
        <v>800.5343333333334</v>
      </c>
      <c r="AA40" s="11">
        <f t="shared" si="3"/>
        <v>400.2671666666667</v>
      </c>
      <c r="AB40" s="11">
        <f t="shared" si="4"/>
        <v>0</v>
      </c>
      <c r="AC40" s="11">
        <f t="shared" si="5"/>
        <v>0</v>
      </c>
      <c r="AD40" s="11">
        <f t="shared" si="6"/>
        <v>2801.8701666666666</v>
      </c>
      <c r="AE40" s="18"/>
      <c r="AF40" s="12"/>
    </row>
    <row r="41" spans="2:32" ht="18.75" thickBot="1">
      <c r="B41" s="25">
        <v>37</v>
      </c>
      <c r="C41" s="28">
        <v>19131</v>
      </c>
      <c r="D41" s="28" t="s">
        <v>30</v>
      </c>
      <c r="E41" s="28">
        <v>1</v>
      </c>
      <c r="F41" s="19" t="s">
        <v>101</v>
      </c>
      <c r="G41" s="35">
        <v>1</v>
      </c>
      <c r="H41" s="15">
        <v>1</v>
      </c>
      <c r="I41" s="15"/>
      <c r="J41" s="15">
        <v>1</v>
      </c>
      <c r="K41" s="16"/>
      <c r="L41" s="16">
        <v>3</v>
      </c>
      <c r="M41" s="15">
        <v>1</v>
      </c>
      <c r="N41" s="15">
        <v>1</v>
      </c>
      <c r="O41" s="13"/>
      <c r="P41" s="13">
        <v>1</v>
      </c>
      <c r="Q41" s="13"/>
      <c r="R41" s="13"/>
      <c r="S41" s="13"/>
      <c r="T41" s="17">
        <v>8352.95</v>
      </c>
      <c r="U41" s="17"/>
      <c r="V41" s="17">
        <v>4541.03</v>
      </c>
      <c r="W41" s="17"/>
      <c r="X41" s="11">
        <f t="shared" si="0"/>
        <v>2905.8350000000005</v>
      </c>
      <c r="Y41" s="11">
        <f t="shared" si="1"/>
        <v>0</v>
      </c>
      <c r="Z41" s="11">
        <f t="shared" si="2"/>
        <v>0</v>
      </c>
      <c r="AA41" s="11">
        <f t="shared" si="3"/>
        <v>0</v>
      </c>
      <c r="AB41" s="11">
        <f t="shared" si="4"/>
        <v>0</v>
      </c>
      <c r="AC41" s="11">
        <f t="shared" si="5"/>
        <v>0</v>
      </c>
      <c r="AD41" s="11">
        <f t="shared" si="6"/>
        <v>2905.8350000000005</v>
      </c>
      <c r="AE41" s="18"/>
      <c r="AF41" s="12"/>
    </row>
    <row r="42" spans="2:32" ht="18.75" thickBot="1">
      <c r="B42" s="25">
        <v>38</v>
      </c>
      <c r="C42" s="28" t="s">
        <v>61</v>
      </c>
      <c r="D42" s="28" t="s">
        <v>29</v>
      </c>
      <c r="E42" s="28" t="s">
        <v>35</v>
      </c>
      <c r="F42" s="33" t="s">
        <v>96</v>
      </c>
      <c r="G42" s="35">
        <v>1</v>
      </c>
      <c r="H42" s="15">
        <v>1</v>
      </c>
      <c r="I42" s="15"/>
      <c r="J42" s="15">
        <v>1</v>
      </c>
      <c r="K42" s="16"/>
      <c r="L42" s="16">
        <v>4</v>
      </c>
      <c r="M42" s="15">
        <v>1</v>
      </c>
      <c r="N42" s="15">
        <v>1</v>
      </c>
      <c r="O42" s="13"/>
      <c r="P42" s="13"/>
      <c r="Q42" s="13"/>
      <c r="R42" s="13"/>
      <c r="S42" s="13"/>
      <c r="T42" s="17">
        <v>12916.68</v>
      </c>
      <c r="U42" s="17"/>
      <c r="V42" s="17">
        <v>5301.28</v>
      </c>
      <c r="W42" s="17"/>
      <c r="X42" s="11">
        <f t="shared" si="0"/>
        <v>2939.9049999999997</v>
      </c>
      <c r="Y42" s="11">
        <f t="shared" si="1"/>
        <v>0</v>
      </c>
      <c r="Z42" s="11">
        <f t="shared" si="2"/>
        <v>0</v>
      </c>
      <c r="AA42" s="11">
        <f t="shared" si="3"/>
        <v>0</v>
      </c>
      <c r="AB42" s="11">
        <f t="shared" si="4"/>
        <v>0</v>
      </c>
      <c r="AC42" s="11">
        <f t="shared" si="5"/>
        <v>0</v>
      </c>
      <c r="AD42" s="11">
        <f t="shared" si="6"/>
        <v>2939.9049999999997</v>
      </c>
      <c r="AE42" s="18"/>
      <c r="AF42" s="12"/>
    </row>
    <row r="43" spans="2:32" ht="18.75" thickBot="1">
      <c r="B43" s="25">
        <v>39</v>
      </c>
      <c r="C43" s="28" t="s">
        <v>39</v>
      </c>
      <c r="D43" s="28" t="s">
        <v>29</v>
      </c>
      <c r="E43" s="28" t="s">
        <v>35</v>
      </c>
      <c r="F43" s="33" t="s">
        <v>73</v>
      </c>
      <c r="G43" s="35">
        <v>1</v>
      </c>
      <c r="H43" s="15">
        <v>1</v>
      </c>
      <c r="I43" s="15"/>
      <c r="J43" s="15">
        <v>1</v>
      </c>
      <c r="K43" s="16"/>
      <c r="L43" s="16">
        <v>3</v>
      </c>
      <c r="M43" s="15">
        <v>1</v>
      </c>
      <c r="N43" s="15">
        <v>1</v>
      </c>
      <c r="O43" s="13"/>
      <c r="P43" s="13">
        <v>1</v>
      </c>
      <c r="Q43" s="13"/>
      <c r="R43" s="13"/>
      <c r="S43" s="13"/>
      <c r="T43" s="17"/>
      <c r="U43" s="17">
        <v>11028.97</v>
      </c>
      <c r="V43" s="17"/>
      <c r="W43" s="17"/>
      <c r="X43" s="11">
        <f t="shared" si="0"/>
        <v>3124.8748333333333</v>
      </c>
      <c r="Y43" s="11">
        <f t="shared" si="1"/>
        <v>0</v>
      </c>
      <c r="Z43" s="11">
        <f t="shared" si="2"/>
        <v>0</v>
      </c>
      <c r="AA43" s="11">
        <f t="shared" si="3"/>
        <v>0</v>
      </c>
      <c r="AB43" s="11">
        <f t="shared" si="4"/>
        <v>0</v>
      </c>
      <c r="AC43" s="11">
        <f t="shared" si="5"/>
        <v>0</v>
      </c>
      <c r="AD43" s="11">
        <f t="shared" si="6"/>
        <v>3124.8748333333333</v>
      </c>
      <c r="AE43" s="18"/>
      <c r="AF43" s="12"/>
    </row>
    <row r="44" spans="2:32" ht="18.75" thickBot="1">
      <c r="B44" s="25">
        <v>40</v>
      </c>
      <c r="C44" s="28" t="s">
        <v>62</v>
      </c>
      <c r="D44" s="28" t="s">
        <v>30</v>
      </c>
      <c r="E44" s="28" t="s">
        <v>35</v>
      </c>
      <c r="F44" s="33" t="s">
        <v>97</v>
      </c>
      <c r="G44" s="36">
        <v>1</v>
      </c>
      <c r="H44" s="15">
        <v>1</v>
      </c>
      <c r="I44" s="15"/>
      <c r="J44" s="15">
        <v>1</v>
      </c>
      <c r="K44" s="16">
        <v>1</v>
      </c>
      <c r="L44" s="16">
        <v>4</v>
      </c>
      <c r="M44" s="15">
        <v>1</v>
      </c>
      <c r="N44" s="15">
        <v>1</v>
      </c>
      <c r="O44" s="13"/>
      <c r="P44" s="13">
        <v>1</v>
      </c>
      <c r="Q44" s="13"/>
      <c r="R44" s="13"/>
      <c r="S44" s="13"/>
      <c r="T44" s="17">
        <v>27491</v>
      </c>
      <c r="U44" s="17"/>
      <c r="V44" s="17">
        <v>2176.89</v>
      </c>
      <c r="W44" s="17">
        <v>871.02</v>
      </c>
      <c r="X44" s="11">
        <f t="shared" si="0"/>
        <v>4851.6175</v>
      </c>
      <c r="Y44" s="11">
        <f t="shared" si="1"/>
        <v>0</v>
      </c>
      <c r="Z44" s="11">
        <f t="shared" si="2"/>
        <v>970.3235000000001</v>
      </c>
      <c r="AA44" s="11">
        <f t="shared" si="3"/>
        <v>0</v>
      </c>
      <c r="AB44" s="11">
        <f t="shared" si="4"/>
        <v>0</v>
      </c>
      <c r="AC44" s="11">
        <f t="shared" si="5"/>
        <v>0</v>
      </c>
      <c r="AD44" s="11">
        <f t="shared" si="6"/>
        <v>3881.2940000000003</v>
      </c>
      <c r="AE44" s="26"/>
      <c r="AF44" s="12"/>
    </row>
    <row r="45" spans="2:32" s="27" customFormat="1" ht="18.75" thickBot="1">
      <c r="B45" s="25">
        <v>41</v>
      </c>
      <c r="C45" s="28" t="s">
        <v>66</v>
      </c>
      <c r="D45" s="28" t="s">
        <v>31</v>
      </c>
      <c r="E45" s="28" t="s">
        <v>35</v>
      </c>
      <c r="F45" s="19" t="s">
        <v>108</v>
      </c>
      <c r="G45" s="14">
        <v>1</v>
      </c>
      <c r="H45" s="15">
        <v>1</v>
      </c>
      <c r="I45" s="15"/>
      <c r="J45" s="15">
        <v>1</v>
      </c>
      <c r="K45" s="16"/>
      <c r="L45" s="16">
        <v>3</v>
      </c>
      <c r="M45" s="15">
        <v>1</v>
      </c>
      <c r="N45" s="15">
        <v>1</v>
      </c>
      <c r="O45" s="13"/>
      <c r="P45" s="13">
        <v>1</v>
      </c>
      <c r="Q45" s="13"/>
      <c r="R45" s="13"/>
      <c r="S45" s="13"/>
      <c r="T45" s="17"/>
      <c r="U45" s="17"/>
      <c r="V45" s="17">
        <v>12218.96</v>
      </c>
      <c r="W45" s="17"/>
      <c r="X45" s="11">
        <f t="shared" si="0"/>
        <v>4072.986666666666</v>
      </c>
      <c r="Y45" s="11">
        <f t="shared" si="1"/>
        <v>0</v>
      </c>
      <c r="Z45" s="11">
        <f t="shared" si="2"/>
        <v>0</v>
      </c>
      <c r="AA45" s="11">
        <f t="shared" si="3"/>
        <v>0</v>
      </c>
      <c r="AB45" s="11">
        <f t="shared" si="4"/>
        <v>0</v>
      </c>
      <c r="AC45" s="11">
        <f t="shared" si="5"/>
        <v>0</v>
      </c>
      <c r="AD45" s="11">
        <f t="shared" si="6"/>
        <v>4072.986666666666</v>
      </c>
      <c r="AE45" s="18"/>
      <c r="AF45" s="12"/>
    </row>
    <row r="46" spans="2:32" s="27" customFormat="1" ht="18.75" thickBot="1">
      <c r="B46" s="32"/>
      <c r="C46" s="30"/>
      <c r="D46" s="30"/>
      <c r="E46" s="30"/>
      <c r="F46" s="25"/>
      <c r="G46" s="14"/>
      <c r="H46" s="15"/>
      <c r="I46" s="15"/>
      <c r="J46" s="15"/>
      <c r="K46" s="16"/>
      <c r="L46" s="16"/>
      <c r="M46" s="15"/>
      <c r="N46" s="15"/>
      <c r="O46" s="13"/>
      <c r="P46" s="13"/>
      <c r="Q46" s="13"/>
      <c r="R46" s="13"/>
      <c r="S46" s="13"/>
      <c r="T46" s="17"/>
      <c r="U46" s="17"/>
      <c r="V46" s="17"/>
      <c r="W46" s="17"/>
      <c r="X46" s="11"/>
      <c r="Y46" s="11"/>
      <c r="Z46" s="11"/>
      <c r="AA46" s="11"/>
      <c r="AB46" s="11"/>
      <c r="AC46" s="11"/>
      <c r="AD46" s="11"/>
      <c r="AE46" s="22"/>
      <c r="AF46" s="12"/>
    </row>
    <row r="47" spans="2:32" ht="18.75" thickBot="1">
      <c r="B47" s="10"/>
      <c r="C47" s="23"/>
      <c r="D47" s="23"/>
      <c r="E47" s="23"/>
      <c r="F47" s="24"/>
      <c r="G47" s="14"/>
      <c r="H47" s="15"/>
      <c r="I47" s="15"/>
      <c r="J47" s="15"/>
      <c r="K47" s="16"/>
      <c r="L47" s="16"/>
      <c r="M47" s="15"/>
      <c r="N47" s="15"/>
      <c r="O47" s="13"/>
      <c r="P47" s="13"/>
      <c r="Q47" s="13"/>
      <c r="R47" s="13"/>
      <c r="S47" s="13"/>
      <c r="T47" s="17"/>
      <c r="U47" s="17"/>
      <c r="V47" s="17"/>
      <c r="W47" s="17"/>
      <c r="X47" s="11"/>
      <c r="Y47" s="11"/>
      <c r="Z47" s="11"/>
      <c r="AA47" s="11"/>
      <c r="AB47" s="11"/>
      <c r="AC47" s="11"/>
      <c r="AD47" s="11"/>
      <c r="AE47" s="18"/>
      <c r="AF47" s="12"/>
    </row>
    <row r="48" spans="2:32" ht="21" thickBot="1">
      <c r="B48" s="10"/>
      <c r="C48" s="55" t="s">
        <v>113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7"/>
      <c r="AE48" s="18"/>
      <c r="AF48" s="12"/>
    </row>
    <row r="49" spans="2:32" s="27" customFormat="1" ht="18.75" thickBot="1">
      <c r="B49" s="10">
        <v>1</v>
      </c>
      <c r="C49" s="30" t="s">
        <v>37</v>
      </c>
      <c r="D49" s="30" t="s">
        <v>29</v>
      </c>
      <c r="E49" s="30" t="s">
        <v>35</v>
      </c>
      <c r="F49" s="31" t="s">
        <v>71</v>
      </c>
      <c r="G49" s="25">
        <v>1</v>
      </c>
      <c r="H49" s="15">
        <v>1</v>
      </c>
      <c r="I49" s="15"/>
      <c r="J49" s="15">
        <v>1</v>
      </c>
      <c r="K49" s="16"/>
      <c r="L49" s="16">
        <v>4</v>
      </c>
      <c r="M49" s="15">
        <v>1</v>
      </c>
      <c r="N49" s="15">
        <v>1</v>
      </c>
      <c r="O49" s="13">
        <v>1</v>
      </c>
      <c r="P49" s="13"/>
      <c r="Q49" s="13"/>
      <c r="R49" s="13"/>
      <c r="S49" s="13"/>
      <c r="T49" s="17">
        <v>45573.9</v>
      </c>
      <c r="U49" s="17"/>
      <c r="V49" s="17">
        <v>22039.64</v>
      </c>
      <c r="W49" s="17"/>
      <c r="X49" s="11">
        <f>((T49*50%+U49*85%+V49)/L49)+W49</f>
        <v>11206.6475</v>
      </c>
      <c r="Y49" s="11">
        <f>IF(O49=1,X49*30%,0)</f>
        <v>3361.9942499999997</v>
      </c>
      <c r="Z49" s="11">
        <f>IF(K49=1,X49*20%,0)</f>
        <v>0</v>
      </c>
      <c r="AA49" s="11">
        <f>IF(R49=1,X49*10%,0)</f>
        <v>0</v>
      </c>
      <c r="AB49" s="11">
        <f>IF(S49=1,X49*30%,0)</f>
        <v>0</v>
      </c>
      <c r="AC49" s="11">
        <f>IF(I49=1,X49*30%,0)</f>
        <v>0</v>
      </c>
      <c r="AD49" s="11">
        <f>X49-Y49-Z49-AA49-AB49-AC49</f>
        <v>7844.653249999999</v>
      </c>
      <c r="AE49" s="26" t="s">
        <v>112</v>
      </c>
      <c r="AF49" s="12"/>
    </row>
    <row r="50" spans="2:32" s="27" customFormat="1" ht="18.75" thickBot="1">
      <c r="B50" s="10">
        <v>2</v>
      </c>
      <c r="C50" s="30">
        <v>19329</v>
      </c>
      <c r="D50" s="30" t="s">
        <v>31</v>
      </c>
      <c r="E50" s="30" t="s">
        <v>35</v>
      </c>
      <c r="F50" s="31" t="s">
        <v>77</v>
      </c>
      <c r="G50" s="25">
        <v>1</v>
      </c>
      <c r="H50" s="15">
        <v>1</v>
      </c>
      <c r="I50" s="15"/>
      <c r="J50" s="15">
        <v>1</v>
      </c>
      <c r="K50" s="16"/>
      <c r="L50" s="16">
        <v>4</v>
      </c>
      <c r="M50" s="15">
        <v>1</v>
      </c>
      <c r="N50" s="15">
        <v>1</v>
      </c>
      <c r="O50" s="13">
        <v>1</v>
      </c>
      <c r="P50" s="13"/>
      <c r="Q50" s="13"/>
      <c r="R50" s="13"/>
      <c r="S50" s="13"/>
      <c r="T50" s="17">
        <v>44293.33</v>
      </c>
      <c r="U50" s="17"/>
      <c r="V50" s="17">
        <v>5847.97</v>
      </c>
      <c r="W50" s="17"/>
      <c r="X50" s="11">
        <f>((T50*50%+U50*85%+V50)/L50)+W50</f>
        <v>6998.6587500000005</v>
      </c>
      <c r="Y50" s="11">
        <f>IF(O50=1,X50*30%,0)</f>
        <v>2099.597625</v>
      </c>
      <c r="Z50" s="11">
        <f>IF(K50=1,X50*20%,0)</f>
        <v>0</v>
      </c>
      <c r="AA50" s="11">
        <f>IF(R50=1,X50*10%,0)</f>
        <v>0</v>
      </c>
      <c r="AB50" s="11">
        <f>IF(S50=1,X50*30%,0)</f>
        <v>0</v>
      </c>
      <c r="AC50" s="11">
        <f>IF(I50=1,X50*30%,0)</f>
        <v>0</v>
      </c>
      <c r="AD50" s="11">
        <f>X50-Y50-Z50-AA50-AB50-AC50</f>
        <v>4899.061125</v>
      </c>
      <c r="AE50" s="26" t="s">
        <v>112</v>
      </c>
      <c r="AF50" s="12"/>
    </row>
    <row r="51" spans="2:32" ht="18">
      <c r="B51" s="10"/>
      <c r="C51" s="20"/>
      <c r="D51" s="20"/>
      <c r="E51" s="20"/>
      <c r="F51" s="20"/>
      <c r="G51" s="14"/>
      <c r="H51" s="15"/>
      <c r="I51" s="15"/>
      <c r="J51" s="15"/>
      <c r="K51" s="16"/>
      <c r="L51" s="16"/>
      <c r="M51" s="15"/>
      <c r="N51" s="15"/>
      <c r="O51" s="13"/>
      <c r="P51" s="13"/>
      <c r="Q51" s="13"/>
      <c r="R51" s="13"/>
      <c r="S51" s="13"/>
      <c r="T51" s="17"/>
      <c r="U51" s="17"/>
      <c r="V51" s="17"/>
      <c r="W51" s="17"/>
      <c r="X51" s="11"/>
      <c r="Y51" s="11"/>
      <c r="Z51" s="11"/>
      <c r="AA51" s="11"/>
      <c r="AB51" s="11"/>
      <c r="AC51" s="11"/>
      <c r="AD51" s="11"/>
      <c r="AE51" s="18"/>
      <c r="AF51" s="12"/>
    </row>
  </sheetData>
  <sheetProtection/>
  <autoFilter ref="A3:AE3"/>
  <mergeCells count="3">
    <mergeCell ref="A1:AE1"/>
    <mergeCell ref="C48:AD48"/>
    <mergeCell ref="C4:F4"/>
  </mergeCells>
  <printOptions horizontalCentered="1"/>
  <pageMargins left="0.35433070866141736" right="0.35433070866141736" top="0.7874015748031497" bottom="0.7874015748031497" header="0.5905511811023623" footer="0.5118110236220472"/>
  <pageSetup fitToHeight="10" fitToWidth="1" horizontalDpi="300" verticalDpi="300" orientation="landscape" paperSize="8" scale="74" r:id="rId1"/>
  <headerFooter alignWithMargins="0">
    <oddHeader>&amp;LΤΜΗΜΑ ΣΠΟΥΔΑΣΤΙΚΗΣ ΜΕΡΙΜΝΑΣ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Κώστας Πλαχούρας</dc:creator>
  <cp:keywords/>
  <dc:description/>
  <cp:lastModifiedBy>userx</cp:lastModifiedBy>
  <cp:lastPrinted>2018-11-06T10:41:54Z</cp:lastPrinted>
  <dcterms:created xsi:type="dcterms:W3CDTF">2016-09-07T05:53:56Z</dcterms:created>
  <dcterms:modified xsi:type="dcterms:W3CDTF">2018-11-13T12:08:13Z</dcterms:modified>
  <cp:category/>
  <cp:version/>
  <cp:contentType/>
  <cp:contentStatus/>
</cp:coreProperties>
</file>